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1600" windowHeight="9735" tabRatio="832" activeTab="0"/>
  </bookViews>
  <sheets>
    <sheet name="Полезный отпуск" sheetId="1" r:id="rId1"/>
    <sheet name="Население" sheetId="2" r:id="rId2"/>
    <sheet name="Продажа потерь" sheetId="3" r:id="rId3"/>
    <sheet name="Покупка с розничного рынка" sheetId="4" r:id="rId4"/>
    <sheet name="Нерегулируемые цены" sheetId="5" r:id="rId5"/>
  </sheets>
  <definedNames>
    <definedName name="_Toc127160990" localSheetId="2">'Продажа потерь'!#REF!</definedName>
    <definedName name="_xlnm.Print_Area" localSheetId="1">'Население'!$A$1:$D$18</definedName>
    <definedName name="_xlnm.Print_Area" localSheetId="0">'Полезный отпуск'!$A$1:$F$36</definedName>
    <definedName name="_xlnm.Print_Area" localSheetId="2">'Продажа потерь'!$A$5:$D$24</definedName>
  </definedNames>
  <calcPr fullCalcOnLoad="1"/>
</workbook>
</file>

<file path=xl/sharedStrings.xml><?xml version="1.0" encoding="utf-8"?>
<sst xmlns="http://schemas.openxmlformats.org/spreadsheetml/2006/main" count="94" uniqueCount="67">
  <si>
    <t>Наименование</t>
  </si>
  <si>
    <t>Тариф, руб./МВт.ч.</t>
  </si>
  <si>
    <t>по сети ВН</t>
  </si>
  <si>
    <t>по сети СН1</t>
  </si>
  <si>
    <t>по сети СН2</t>
  </si>
  <si>
    <t>по сети НН</t>
  </si>
  <si>
    <t>Население</t>
  </si>
  <si>
    <t>городское</t>
  </si>
  <si>
    <t>сельское</t>
  </si>
  <si>
    <t>Население с электроплитами</t>
  </si>
  <si>
    <t>ОПП</t>
  </si>
  <si>
    <t>ОАО "Нальчикэнергосбыт"</t>
  </si>
  <si>
    <t>ОАО "Энергосбытовая компания"</t>
  </si>
  <si>
    <t>Период</t>
  </si>
  <si>
    <t xml:space="preserve">          Информация раскрываемая ОАО "Каббалкэнерго" как энергосбытовой компанией и Гарантирующим поставщиком в соответствии со стандартом раскрытия информации субъектами оптового и розничного рынка электроэнергии (далее Стандарт) утвержденных Постановлением Правительства РФ от 21.012004г. №24 (в редакции Постановления Правительства РФ от 09.08.2010г. № 609)</t>
  </si>
  <si>
    <t>КБФ ОАО "РусГидро"</t>
  </si>
  <si>
    <t>Объем, тыс.кВт.ч.</t>
  </si>
  <si>
    <t>ОАО "Гидрометаллург"</t>
  </si>
  <si>
    <t>В соответствии с абз.23 п.а) Стандарта</t>
  </si>
  <si>
    <t>ОАО "ЮМЭК"</t>
  </si>
  <si>
    <t xml:space="preserve">          Информация раскрываемая ОАО "Каббалкэнерго" как энергосбытовой компанией и Гарантирующим поставщиком в соответствии со стандартом раскрытия информации субъектами оптового и розничного рынка электроэнергии (далее Стандарт) утвержденных Постановлением Правительства РФ от 21.012004г. №24</t>
  </si>
  <si>
    <t>Полезный отпуск всего</t>
  </si>
  <si>
    <t xml:space="preserve">          Информация о фактическом полезном отпуске электроэнергии и мощности потребителям с выделением поставки населению</t>
  </si>
  <si>
    <t>тыс.кВт.ч.</t>
  </si>
  <si>
    <t>МВт.</t>
  </si>
  <si>
    <t>в т.ч. населению</t>
  </si>
  <si>
    <t>В соответствии с п.20 абз. д) Стандарта</t>
  </si>
  <si>
    <t>В соответствии с п.23 абз. б. Стандарта</t>
  </si>
  <si>
    <t xml:space="preserve">          Информация раскрываемая ОАО "Каббалкэнерго" как энергосбытовой компанией и Гарантирующим поставщиком в соответствии со стандартом раскрытия информации субъектами оптового и розничного рынка электроэнергии (далее Стандарт) утвержденных Постановлением Правительства РФ от 21.012004г. №24 </t>
  </si>
  <si>
    <t>МУП "Чегемэнерго"</t>
  </si>
  <si>
    <t>Отчетный период:</t>
  </si>
  <si>
    <t>всего</t>
  </si>
  <si>
    <t>Полезный отпуск всего, тыс.кВт.ч.</t>
  </si>
  <si>
    <t>в том числе по сетям:</t>
  </si>
  <si>
    <t>Кабардино-Балкарского филиала ОАО "МРСК Северного Кавказа"</t>
  </si>
  <si>
    <t>Бюджетные и прочие потребители</t>
  </si>
  <si>
    <t>ИТОГО</t>
  </si>
  <si>
    <t>Северо-Кавказская дирекция по энергообеспечению -структурное подразделение Трансэнерго-филиала ОАО "РЖД"</t>
  </si>
  <si>
    <t>Тариф на иные услуги, руб.МВт.ч.</t>
  </si>
  <si>
    <t>Поставщик</t>
  </si>
  <si>
    <t>Собственник генерирующего оборудования</t>
  </si>
  <si>
    <t>Информация о расчете нерегулируемой составляющей в ставке покупки потерь электроэнергии и коэффициента бета (доли покупки по регулируемой цене)</t>
  </si>
  <si>
    <t>Информация об объеме полезного отпуска электроэнергии и мощности по тарифным группам в разрезе территориальных сетевых организаций по уровням напряжения</t>
  </si>
  <si>
    <t>ООО "Стандарт-Спирт"</t>
  </si>
  <si>
    <t xml:space="preserve">         Раскрытие информации в соответствии с абз. 22 п.б) Стандарта, Обществом осуществляется на собственном сайте в разделе "Потребителям/нерегулируемые цены"</t>
  </si>
  <si>
    <t>Доля покупки потерь по регулируемой цене, %</t>
  </si>
  <si>
    <t>Доля покупки потерь по нерегулируемой цене, %</t>
  </si>
  <si>
    <t>Средневзвешенная цена на покупную электроэнергию (мощность) (публикуемая на сайте ОАО "АТС" - www.atsenergo.ru/), руб.МВт.ч.</t>
  </si>
  <si>
    <t xml:space="preserve">         Средневзвешенная цена на покупную электроэнергию (мощность) публикуется Коммерческим Оператором в соотвествии с правилами оптового и розничного рынков до 10 числа месяца следующего за отчетным, изходя из которого формируется окончательная цена на компенсацию потерь.</t>
  </si>
  <si>
    <t xml:space="preserve">         Цены на покупную электроэнергию (мощность) на розничном  рынке привязаны к средневзвешенной нерегулируемой цене на покупную электроэнергию (мощность) оптового рынка, которая публикуются Коммерческим Оператором в соотвествии с правилами оптового и розничного рынков до 10 числа месяца следующего за отчетным.</t>
  </si>
  <si>
    <t>Объемы и цены на покупку электрической энергии и мощности на розничном рынке</t>
  </si>
  <si>
    <t>по двухставочному тарифу</t>
  </si>
  <si>
    <t>технологический расход электроэнергии (потерь)</t>
  </si>
  <si>
    <t>по одноставочному тарифу</t>
  </si>
  <si>
    <t>февраль 2013г.</t>
  </si>
  <si>
    <t>Сбытовая надбавка для объемов учтенных в сводном прогнозном балансе электроэнергии и мощности</t>
  </si>
  <si>
    <t>Сбытовая надбавка для объемов превышения над объемом учтенным в сводном прогнозном балансе электроэнергии и мощности</t>
  </si>
  <si>
    <t>Цена на компенсацию потерь в сетях для объемов учтенных в сводном прогнозном балансе электроэнергии и мощности, руб.МВт.ч.</t>
  </si>
  <si>
    <t>Цена на компенсацию потерь в сетях для объемов превышения над объемом учтенным в сводном прогнозном балансе электроэнергии и мощности, руб.МВт.ч.</t>
  </si>
  <si>
    <t>ОАО "Нальчикская  городская электросетевая компания"</t>
  </si>
  <si>
    <t>ФСК</t>
  </si>
  <si>
    <t>Единые котловые, для РСК и ТСО на территории КБР</t>
  </si>
  <si>
    <t>Х</t>
  </si>
  <si>
    <t>для ФСК</t>
  </si>
  <si>
    <t>ООО "Оборонэнерго"</t>
  </si>
  <si>
    <t>содержание электрических сетей (мВт.)</t>
  </si>
  <si>
    <t>В соответствии с п.20 абз. г ) и е) Стандарта</t>
  </si>
</sst>
</file>

<file path=xl/styles.xml><?xml version="1.0" encoding="utf-8"?>
<styleSheet xmlns="http://schemas.openxmlformats.org/spreadsheetml/2006/main">
  <numFmts count="62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[$-419]mmmm;@"/>
    <numFmt numFmtId="174" formatCode="#,##0.000_р_."/>
    <numFmt numFmtId="175" formatCode="0.0000"/>
    <numFmt numFmtId="176" formatCode="0.0"/>
    <numFmt numFmtId="177" formatCode="#,##0.000"/>
    <numFmt numFmtId="178" formatCode="[$-FC19]d\ mmmm\ yyyy\ &quot;г.&quot;"/>
    <numFmt numFmtId="179" formatCode="[$-419]mmmm\ yyyy;@"/>
    <numFmt numFmtId="180" formatCode="mmm/yyyy"/>
    <numFmt numFmtId="181" formatCode="_-* #,##0_-;\-* #,##0_-;_-* &quot;-&quot;_-;_-@_-"/>
    <numFmt numFmtId="182" formatCode="_-* #,##0.00_-;\-* #,##0.00_-;_-* &quot;-&quot;??_-;_-@_-"/>
    <numFmt numFmtId="183" formatCode="&quot;$&quot;#,##0_);[Red]\(&quot;$&quot;#,##0\)"/>
    <numFmt numFmtId="184" formatCode="General_)"/>
    <numFmt numFmtId="185" formatCode="_-&quot;Ј&quot;* #,##0.00_-;\-&quot;Ј&quot;* #,##0.00_-;_-&quot;Ј&quot;* &quot;-&quot;??_-;_-@_-"/>
    <numFmt numFmtId="186" formatCode="_-* #,##0.00[$€-1]_-;\-* #,##0.00[$€-1]_-;_-* &quot;-&quot;??[$€-1]_-"/>
    <numFmt numFmtId="187" formatCode="#\."/>
    <numFmt numFmtId="188" formatCode="#.##0\.00"/>
    <numFmt numFmtId="189" formatCode="#\.00"/>
    <numFmt numFmtId="190" formatCode="\$#\.00"/>
    <numFmt numFmtId="191" formatCode="%#\.00"/>
    <numFmt numFmtId="192" formatCode="#,##0.0000"/>
    <numFmt numFmtId="193" formatCode="#,##0.0"/>
    <numFmt numFmtId="194" formatCode="0.0%"/>
    <numFmt numFmtId="195" formatCode="_(* #,##0.00_);_(* \(#,##0.00\);_(* &quot;-&quot;??_);_(@_)"/>
    <numFmt numFmtId="196" formatCode="0.0%_);\(0.0%\)"/>
    <numFmt numFmtId="197" formatCode="#,##0_);[Red]\(#,##0\)"/>
    <numFmt numFmtId="198" formatCode="_-* #,##0&quot;đ.&quot;_-;\-* #,##0&quot;đ.&quot;_-;_-* &quot;-&quot;&quot;đ.&quot;_-;_-@_-"/>
    <numFmt numFmtId="199" formatCode="_-* #,##0.00&quot;đ.&quot;_-;\-* #,##0.00&quot;đ.&quot;_-;_-* &quot;-&quot;??&quot;đ.&quot;_-;_-@_-"/>
    <numFmt numFmtId="200" formatCode="\$#,##0\ ;\(\$#,##0\)"/>
    <numFmt numFmtId="201" formatCode="#,##0_);[Blue]\(#,##0\)"/>
    <numFmt numFmtId="202" formatCode="_-* #,##0_đ_._-;\-* #,##0_đ_._-;_-* &quot;-&quot;_đ_._-;_-@_-"/>
    <numFmt numFmtId="203" formatCode="_-* #,##0.00_đ_._-;\-* #,##0.00_đ_._-;_-* &quot;-&quot;??_đ_._-;_-@_-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#,##0.000_ ;[Red]\-#,##0.000\ "/>
    <numFmt numFmtId="209" formatCode="#,##0_ ;[Red]\-#,##0\ "/>
    <numFmt numFmtId="210" formatCode="#,##0.00_ ;[Red]\-#,##0.00\ "/>
    <numFmt numFmtId="211" formatCode="#,##0.00000_ ;[Red]\-#,##0.00000\ "/>
    <numFmt numFmtId="212" formatCode="_-* #,##0.000_р_._-;\-* #,##0.000_р_._-;_-* &quot;-&quot;??_р_._-;_-@_-"/>
    <numFmt numFmtId="213" formatCode="#,##0_ ;\-#,##0\ "/>
    <numFmt numFmtId="214" formatCode="#,##0.0000_ ;\-#,##0.0000\ "/>
    <numFmt numFmtId="215" formatCode="#,##0.00000000_ ;\-#,##0.00000000\ "/>
    <numFmt numFmtId="216" formatCode="0.00000"/>
    <numFmt numFmtId="217" formatCode="0.00000000"/>
  </numFmts>
  <fonts count="89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12"/>
      <color indexed="10"/>
      <name val="Arial Cyr"/>
      <family val="0"/>
    </font>
    <font>
      <b/>
      <sz val="10"/>
      <color indexed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sz val="9"/>
      <name val="Tahoma"/>
      <family val="2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9"/>
      <name val="Tahoma"/>
      <family val="2"/>
    </font>
    <font>
      <b/>
      <u val="single"/>
      <sz val="11"/>
      <color indexed="12"/>
      <name val="Arial"/>
      <family val="2"/>
    </font>
    <font>
      <sz val="10"/>
      <name val="Arial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11"/>
      <name val="Times New Roman CYR"/>
      <family val="1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i/>
      <sz val="9"/>
      <name val="HelvDL"/>
      <family val="0"/>
    </font>
    <font>
      <sz val="9"/>
      <name val="HelvDL"/>
      <family val="0"/>
    </font>
    <font>
      <sz val="10"/>
      <color indexed="10"/>
      <name val="Arial Cyr"/>
      <family val="0"/>
    </font>
    <font>
      <b/>
      <sz val="12"/>
      <color indexed="10"/>
      <name val="Arial Cyr"/>
      <family val="0"/>
    </font>
    <font>
      <sz val="12"/>
      <color indexed="10"/>
      <name val="Arial"/>
      <family val="2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</borders>
  <cellStyleXfs count="12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194" fontId="40" fillId="0" borderId="0">
      <alignment vertical="top"/>
      <protection/>
    </xf>
    <xf numFmtId="194" fontId="48" fillId="0" borderId="0">
      <alignment vertical="top"/>
      <protection/>
    </xf>
    <xf numFmtId="196" fontId="48" fillId="2" borderId="0">
      <alignment vertical="top"/>
      <protection/>
    </xf>
    <xf numFmtId="194" fontId="48" fillId="3" borderId="0">
      <alignment vertical="top"/>
      <protection/>
    </xf>
    <xf numFmtId="0" fontId="0" fillId="0" borderId="0">
      <alignment/>
      <protection/>
    </xf>
    <xf numFmtId="197" fontId="40" fillId="0" borderId="0">
      <alignment vertical="top"/>
      <protection/>
    </xf>
    <xf numFmtId="197" fontId="40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97" fontId="40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97" fontId="40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97" fontId="40" fillId="0" borderId="0">
      <alignment vertical="top"/>
      <protection/>
    </xf>
    <xf numFmtId="197" fontId="40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88" fontId="37" fillId="0" borderId="0">
      <alignment/>
      <protection locked="0"/>
    </xf>
    <xf numFmtId="189" fontId="37" fillId="0" borderId="0">
      <alignment/>
      <protection locked="0"/>
    </xf>
    <xf numFmtId="188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7" fontId="37" fillId="0" borderId="1">
      <alignment/>
      <protection locked="0"/>
    </xf>
    <xf numFmtId="187" fontId="38" fillId="0" borderId="0">
      <alignment/>
      <protection locked="0"/>
    </xf>
    <xf numFmtId="187" fontId="38" fillId="0" borderId="0">
      <alignment/>
      <protection locked="0"/>
    </xf>
    <xf numFmtId="187" fontId="37" fillId="0" borderId="1">
      <alignment/>
      <protection locked="0"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70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70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70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70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70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70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70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70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70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70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70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70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" fillId="2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71" fillId="24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71" fillId="25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71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71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71" fillId="26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71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30" borderId="0" applyNumberFormat="0" applyBorder="0" applyAlignment="0" applyProtection="0"/>
    <xf numFmtId="0" fontId="49" fillId="0" borderId="0" applyNumberFormat="0" applyFill="0" applyBorder="0" applyAlignment="0" applyProtection="0"/>
    <xf numFmtId="184" fontId="0" fillId="0" borderId="2">
      <alignment/>
      <protection locked="0"/>
    </xf>
    <xf numFmtId="198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19" fillId="5" borderId="0" applyNumberFormat="0" applyBorder="0" applyAlignment="0" applyProtection="0"/>
    <xf numFmtId="0" fontId="11" fillId="2" borderId="3" applyNumberFormat="0" applyAlignment="0" applyProtection="0"/>
    <xf numFmtId="0" fontId="16" fillId="31" borderId="4" applyNumberFormat="0" applyAlignment="0" applyProtection="0"/>
    <xf numFmtId="181" fontId="36" fillId="0" borderId="0" applyFont="0" applyFill="0" applyBorder="0" applyAlignment="0" applyProtection="0"/>
    <xf numFmtId="182" fontId="36" fillId="0" borderId="0" applyFont="0" applyFill="0" applyBorder="0" applyAlignment="0" applyProtection="0"/>
    <xf numFmtId="3" fontId="50" fillId="0" borderId="0" applyFont="0" applyFill="0" applyBorder="0" applyAlignment="0" applyProtection="0"/>
    <xf numFmtId="184" fontId="30" fillId="7" borderId="2">
      <alignment/>
      <protection/>
    </xf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5" fontId="36" fillId="0" borderId="0" applyFont="0" applyFill="0" applyBorder="0" applyAlignment="0" applyProtection="0"/>
    <xf numFmtId="20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14" fontId="2" fillId="0" borderId="0">
      <alignment vertical="top"/>
      <protection/>
    </xf>
    <xf numFmtId="197" fontId="51" fillId="0" borderId="0">
      <alignment vertical="top"/>
      <protection/>
    </xf>
    <xf numFmtId="186" fontId="2" fillId="0" borderId="0" applyFont="0" applyFill="0" applyBorder="0" applyAlignment="0" applyProtection="0"/>
    <xf numFmtId="0" fontId="20" fillId="0" borderId="0" applyNumberFormat="0" applyFill="0" applyBorder="0" applyAlignment="0" applyProtection="0"/>
    <xf numFmtId="176" fontId="39" fillId="0" borderId="0" applyFill="0" applyBorder="0" applyAlignment="0" applyProtection="0"/>
    <xf numFmtId="176" fontId="40" fillId="0" borderId="0" applyFill="0" applyBorder="0" applyAlignment="0" applyProtection="0"/>
    <xf numFmtId="176" fontId="41" fillId="0" borderId="0" applyFill="0" applyBorder="0" applyAlignment="0" applyProtection="0"/>
    <xf numFmtId="176" fontId="42" fillId="0" borderId="0" applyFill="0" applyBorder="0" applyAlignment="0" applyProtection="0"/>
    <xf numFmtId="176" fontId="43" fillId="0" borderId="0" applyFill="0" applyBorder="0" applyAlignment="0" applyProtection="0"/>
    <xf numFmtId="176" fontId="44" fillId="0" borderId="0" applyFill="0" applyBorder="0" applyAlignment="0" applyProtection="0"/>
    <xf numFmtId="176" fontId="45" fillId="0" borderId="0" applyFill="0" applyBorder="0" applyAlignment="0" applyProtection="0"/>
    <xf numFmtId="2" fontId="50" fillId="0" borderId="0" applyFont="0" applyFill="0" applyBorder="0" applyAlignment="0" applyProtection="0"/>
    <xf numFmtId="0" fontId="23" fillId="3" borderId="0" applyNumberFormat="0" applyBorder="0" applyAlignment="0" applyProtection="0"/>
    <xf numFmtId="0" fontId="52" fillId="0" borderId="0">
      <alignment vertical="top"/>
      <protection/>
    </xf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197" fontId="53" fillId="0" borderId="0">
      <alignment vertical="top"/>
      <protection/>
    </xf>
    <xf numFmtId="184" fontId="54" fillId="0" borderId="0">
      <alignment/>
      <protection/>
    </xf>
    <xf numFmtId="0" fontId="55" fillId="0" borderId="0" applyNumberFormat="0" applyFill="0" applyBorder="0" applyAlignment="0" applyProtection="0"/>
    <xf numFmtId="0" fontId="9" fillId="8" borderId="3" applyNumberFormat="0" applyAlignment="0" applyProtection="0"/>
    <xf numFmtId="197" fontId="48" fillId="0" borderId="0">
      <alignment vertical="top"/>
      <protection/>
    </xf>
    <xf numFmtId="197" fontId="48" fillId="2" borderId="0">
      <alignment vertical="top"/>
      <protection/>
    </xf>
    <xf numFmtId="201" fontId="48" fillId="3" borderId="0">
      <alignment vertical="top"/>
      <protection/>
    </xf>
    <xf numFmtId="0" fontId="21" fillId="0" borderId="8" applyNumberFormat="0" applyFill="0" applyAlignment="0" applyProtection="0"/>
    <xf numFmtId="0" fontId="18" fillId="32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8" fillId="0" borderId="0">
      <alignment/>
      <protection/>
    </xf>
    <xf numFmtId="0" fontId="26" fillId="0" borderId="0">
      <alignment/>
      <protection/>
    </xf>
    <xf numFmtId="0" fontId="25" fillId="33" borderId="9" applyNumberFormat="0" applyFont="0" applyAlignment="0" applyProtection="0"/>
    <xf numFmtId="202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10" fillId="2" borderId="10" applyNumberFormat="0" applyAlignment="0" applyProtection="0"/>
    <xf numFmtId="0" fontId="28" fillId="0" borderId="0" applyNumberFormat="0">
      <alignment horizontal="left"/>
      <protection/>
    </xf>
    <xf numFmtId="4" fontId="56" fillId="32" borderId="10" applyNumberFormat="0" applyProtection="0">
      <alignment vertical="center"/>
    </xf>
    <xf numFmtId="4" fontId="57" fillId="32" borderId="10" applyNumberFormat="0" applyProtection="0">
      <alignment vertical="center"/>
    </xf>
    <xf numFmtId="4" fontId="56" fillId="32" borderId="10" applyNumberFormat="0" applyProtection="0">
      <alignment horizontal="left" vertical="center" indent="1"/>
    </xf>
    <xf numFmtId="4" fontId="56" fillId="32" borderId="10" applyNumberFormat="0" applyProtection="0">
      <alignment horizontal="left" vertical="center" indent="1"/>
    </xf>
    <xf numFmtId="0" fontId="36" fillId="4" borderId="10" applyNumberFormat="0" applyProtection="0">
      <alignment horizontal="left" vertical="center" indent="1"/>
    </xf>
    <xf numFmtId="4" fontId="56" fillId="5" borderId="10" applyNumberFormat="0" applyProtection="0">
      <alignment horizontal="right" vertical="center"/>
    </xf>
    <xf numFmtId="4" fontId="56" fillId="12" borderId="10" applyNumberFormat="0" applyProtection="0">
      <alignment horizontal="right" vertical="center"/>
    </xf>
    <xf numFmtId="4" fontId="56" fillId="28" borderId="10" applyNumberFormat="0" applyProtection="0">
      <alignment horizontal="right" vertical="center"/>
    </xf>
    <xf numFmtId="4" fontId="56" fillId="14" borderId="10" applyNumberFormat="0" applyProtection="0">
      <alignment horizontal="right" vertical="center"/>
    </xf>
    <xf numFmtId="4" fontId="56" fillId="23" borderId="10" applyNumberFormat="0" applyProtection="0">
      <alignment horizontal="right" vertical="center"/>
    </xf>
    <xf numFmtId="4" fontId="56" fillId="30" borderId="10" applyNumberFormat="0" applyProtection="0">
      <alignment horizontal="right" vertical="center"/>
    </xf>
    <xf numFmtId="4" fontId="56" fillId="29" borderId="10" applyNumberFormat="0" applyProtection="0">
      <alignment horizontal="right" vertical="center"/>
    </xf>
    <xf numFmtId="4" fontId="56" fillId="34" borderId="10" applyNumberFormat="0" applyProtection="0">
      <alignment horizontal="right" vertical="center"/>
    </xf>
    <xf numFmtId="4" fontId="56" fillId="13" borderId="10" applyNumberFormat="0" applyProtection="0">
      <alignment horizontal="right" vertical="center"/>
    </xf>
    <xf numFmtId="4" fontId="58" fillId="35" borderId="10" applyNumberFormat="0" applyProtection="0">
      <alignment horizontal="left" vertical="center" indent="1"/>
    </xf>
    <xf numFmtId="4" fontId="56" fillId="36" borderId="11" applyNumberFormat="0" applyProtection="0">
      <alignment horizontal="left" vertical="center" indent="1"/>
    </xf>
    <xf numFmtId="4" fontId="59" fillId="37" borderId="0" applyNumberFormat="0" applyProtection="0">
      <alignment horizontal="left" vertical="center" indent="1"/>
    </xf>
    <xf numFmtId="0" fontId="36" fillId="4" borderId="10" applyNumberFormat="0" applyProtection="0">
      <alignment horizontal="left" vertical="center" indent="1"/>
    </xf>
    <xf numFmtId="4" fontId="56" fillId="36" borderId="10" applyNumberFormat="0" applyProtection="0">
      <alignment horizontal="left" vertical="center" indent="1"/>
    </xf>
    <xf numFmtId="4" fontId="56" fillId="38" borderId="10" applyNumberFormat="0" applyProtection="0">
      <alignment horizontal="left" vertical="center" indent="1"/>
    </xf>
    <xf numFmtId="0" fontId="36" fillId="38" borderId="10" applyNumberFormat="0" applyProtection="0">
      <alignment horizontal="left" vertical="center" indent="1"/>
    </xf>
    <xf numFmtId="0" fontId="36" fillId="38" borderId="10" applyNumberFormat="0" applyProtection="0">
      <alignment horizontal="left" vertical="center" indent="1"/>
    </xf>
    <xf numFmtId="0" fontId="36" fillId="31" borderId="10" applyNumberFormat="0" applyProtection="0">
      <alignment horizontal="left" vertical="center" indent="1"/>
    </xf>
    <xf numFmtId="0" fontId="36" fillId="31" borderId="10" applyNumberFormat="0" applyProtection="0">
      <alignment horizontal="left" vertical="center" indent="1"/>
    </xf>
    <xf numFmtId="0" fontId="36" fillId="2" borderId="10" applyNumberFormat="0" applyProtection="0">
      <alignment horizontal="left" vertical="center" indent="1"/>
    </xf>
    <xf numFmtId="0" fontId="36" fillId="2" borderId="10" applyNumberFormat="0" applyProtection="0">
      <alignment horizontal="left" vertical="center" indent="1"/>
    </xf>
    <xf numFmtId="0" fontId="36" fillId="4" borderId="10" applyNumberFormat="0" applyProtection="0">
      <alignment horizontal="left" vertical="center" indent="1"/>
    </xf>
    <xf numFmtId="0" fontId="36" fillId="4" borderId="10" applyNumberFormat="0" applyProtection="0">
      <alignment horizontal="left" vertical="center" indent="1"/>
    </xf>
    <xf numFmtId="0" fontId="0" fillId="0" borderId="0">
      <alignment/>
      <protection/>
    </xf>
    <xf numFmtId="4" fontId="56" fillId="33" borderId="10" applyNumberFormat="0" applyProtection="0">
      <alignment vertical="center"/>
    </xf>
    <xf numFmtId="4" fontId="57" fillId="33" borderId="10" applyNumberFormat="0" applyProtection="0">
      <alignment vertical="center"/>
    </xf>
    <xf numFmtId="4" fontId="56" fillId="33" borderId="10" applyNumberFormat="0" applyProtection="0">
      <alignment horizontal="left" vertical="center" indent="1"/>
    </xf>
    <xf numFmtId="4" fontId="56" fillId="33" borderId="10" applyNumberFormat="0" applyProtection="0">
      <alignment horizontal="left" vertical="center" indent="1"/>
    </xf>
    <xf numFmtId="4" fontId="56" fillId="36" borderId="10" applyNumberFormat="0" applyProtection="0">
      <alignment horizontal="right" vertical="center"/>
    </xf>
    <xf numFmtId="4" fontId="57" fillId="36" borderId="10" applyNumberFormat="0" applyProtection="0">
      <alignment horizontal="right" vertical="center"/>
    </xf>
    <xf numFmtId="0" fontId="36" fillId="4" borderId="10" applyNumberFormat="0" applyProtection="0">
      <alignment horizontal="left" vertical="center" indent="1"/>
    </xf>
    <xf numFmtId="0" fontId="36" fillId="4" borderId="10" applyNumberFormat="0" applyProtection="0">
      <alignment horizontal="left" vertical="center" indent="1"/>
    </xf>
    <xf numFmtId="0" fontId="60" fillId="0" borderId="0">
      <alignment/>
      <protection/>
    </xf>
    <xf numFmtId="4" fontId="61" fillId="36" borderId="10" applyNumberFormat="0" applyProtection="0">
      <alignment horizontal="right" vertical="center"/>
    </xf>
    <xf numFmtId="0" fontId="26" fillId="0" borderId="0">
      <alignment/>
      <protection/>
    </xf>
    <xf numFmtId="197" fontId="62" fillId="39" borderId="0">
      <alignment horizontal="right" vertical="top"/>
      <protection/>
    </xf>
    <xf numFmtId="0" fontId="17" fillId="0" borderId="0" applyNumberFormat="0" applyFill="0" applyBorder="0" applyAlignment="0" applyProtection="0"/>
    <xf numFmtId="0" fontId="15" fillId="0" borderId="12" applyNumberFormat="0" applyFill="0" applyAlignment="0" applyProtection="0"/>
    <xf numFmtId="0" fontId="22" fillId="0" borderId="0" applyNumberFormat="0" applyFill="0" applyBorder="0" applyAlignment="0" applyProtection="0"/>
    <xf numFmtId="0" fontId="71" fillId="40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71" fillId="41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71" fillId="42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71" fillId="43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71" fillId="44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71" fillId="45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184" fontId="0" fillId="0" borderId="2">
      <alignment/>
      <protection locked="0"/>
    </xf>
    <xf numFmtId="0" fontId="72" fillId="46" borderId="1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73" fillId="47" borderId="14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74" fillId="47" borderId="1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7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0" applyBorder="0">
      <alignment horizontal="center" vertical="center" wrapText="1"/>
      <protection/>
    </xf>
    <xf numFmtId="0" fontId="76" fillId="0" borderId="1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77" fillId="0" borderId="1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78" fillId="0" borderId="1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7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4" fillId="0" borderId="18" applyBorder="0">
      <alignment horizontal="center" vertical="center" wrapText="1"/>
      <protection/>
    </xf>
    <xf numFmtId="184" fontId="30" fillId="7" borderId="2">
      <alignment/>
      <protection/>
    </xf>
    <xf numFmtId="4" fontId="25" fillId="32" borderId="19" applyBorder="0">
      <alignment horizontal="right"/>
      <protection/>
    </xf>
    <xf numFmtId="49" fontId="63" fillId="0" borderId="0" applyBorder="0">
      <alignment vertical="center"/>
      <protection/>
    </xf>
    <xf numFmtId="0" fontId="79" fillId="0" borderId="20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3" fontId="30" fillId="0" borderId="19" applyBorder="0">
      <alignment vertical="center"/>
      <protection/>
    </xf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80" fillId="48" borderId="21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2" fillId="0" borderId="0">
      <alignment horizontal="center" vertical="top" wrapText="1"/>
      <protection/>
    </xf>
    <xf numFmtId="0" fontId="33" fillId="0" borderId="0">
      <alignment horizontal="centerContinuous" vertical="center" wrapText="1"/>
      <protection/>
    </xf>
    <xf numFmtId="0" fontId="33" fillId="0" borderId="0">
      <alignment horizontal="center" vertical="center" wrapText="1"/>
      <protection/>
    </xf>
    <xf numFmtId="177" fontId="4" fillId="3" borderId="19">
      <alignment wrapText="1"/>
      <protection/>
    </xf>
    <xf numFmtId="0" fontId="8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2" fillId="49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64" fillId="0" borderId="0">
      <alignment vertical="top"/>
      <protection/>
    </xf>
    <xf numFmtId="49" fontId="25" fillId="0" borderId="0" applyBorder="0">
      <alignment vertical="top"/>
      <protection/>
    </xf>
    <xf numFmtId="0" fontId="36" fillId="0" borderId="0">
      <alignment/>
      <protection/>
    </xf>
    <xf numFmtId="49" fontId="25" fillId="0" borderId="0" applyBorder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49" fontId="25" fillId="0" borderId="0" applyBorder="0">
      <alignment vertical="top"/>
      <protection/>
    </xf>
    <xf numFmtId="0" fontId="1" fillId="0" borderId="0">
      <alignment/>
      <protection/>
    </xf>
    <xf numFmtId="0" fontId="0" fillId="0" borderId="0">
      <alignment/>
      <protection/>
    </xf>
    <xf numFmtId="49" fontId="25" fillId="0" borderId="0" applyBorder="0">
      <alignment vertical="top"/>
      <protection/>
    </xf>
    <xf numFmtId="49" fontId="25" fillId="0" borderId="0" applyBorder="0">
      <alignment vertical="top"/>
      <protection/>
    </xf>
    <xf numFmtId="49" fontId="25" fillId="0" borderId="0" applyBorder="0">
      <alignment vertical="top"/>
      <protection/>
    </xf>
    <xf numFmtId="49" fontId="25" fillId="0" borderId="0" applyBorder="0">
      <alignment vertical="top"/>
      <protection/>
    </xf>
    <xf numFmtId="49" fontId="25" fillId="0" borderId="0" applyBorder="0">
      <alignment vertical="top"/>
      <protection/>
    </xf>
    <xf numFmtId="0" fontId="83" fillId="0" borderId="0" applyNumberFormat="0" applyFill="0" applyBorder="0" applyAlignment="0" applyProtection="0"/>
    <xf numFmtId="0" fontId="65" fillId="0" borderId="0">
      <alignment vertical="top" wrapText="1"/>
      <protection/>
    </xf>
    <xf numFmtId="0" fontId="84" fillId="50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0" fillId="0" borderId="0" applyFont="0" applyFill="0" applyBorder="0" applyProtection="0">
      <alignment horizontal="center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176" fontId="47" fillId="32" borderId="22" applyNumberFormat="0" applyBorder="0" applyAlignment="0">
      <protection locked="0"/>
    </xf>
    <xf numFmtId="0" fontId="8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51" borderId="23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1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6" fillId="0" borderId="24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6" fillId="0" borderId="0">
      <alignment/>
      <protection/>
    </xf>
    <xf numFmtId="197" fontId="40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176" fontId="31" fillId="0" borderId="0" applyFill="0" applyBorder="0" applyAlignment="0" applyProtection="0"/>
    <xf numFmtId="176" fontId="31" fillId="0" borderId="0" applyFill="0" applyBorder="0" applyAlignment="0" applyProtection="0"/>
    <xf numFmtId="176" fontId="31" fillId="0" borderId="0" applyFill="0" applyBorder="0" applyAlignment="0" applyProtection="0"/>
    <xf numFmtId="176" fontId="31" fillId="0" borderId="0" applyFill="0" applyBorder="0" applyAlignment="0" applyProtection="0"/>
    <xf numFmtId="176" fontId="31" fillId="0" borderId="0" applyFill="0" applyBorder="0" applyAlignment="0" applyProtection="0"/>
    <xf numFmtId="176" fontId="31" fillId="0" borderId="0" applyFill="0" applyBorder="0" applyAlignment="0" applyProtection="0"/>
    <xf numFmtId="176" fontId="31" fillId="0" borderId="0" applyFill="0" applyBorder="0" applyAlignment="0" applyProtection="0"/>
    <xf numFmtId="176" fontId="31" fillId="0" borderId="0" applyFill="0" applyBorder="0" applyAlignment="0" applyProtection="0"/>
    <xf numFmtId="0" fontId="8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4" fontId="25" fillId="3" borderId="0" applyBorder="0">
      <alignment horizontal="right"/>
      <protection/>
    </xf>
    <xf numFmtId="4" fontId="25" fillId="3" borderId="0" applyBorder="0">
      <alignment horizontal="right"/>
      <protection/>
    </xf>
    <xf numFmtId="4" fontId="25" fillId="3" borderId="0" applyFont="0" applyBorder="0">
      <alignment horizontal="right"/>
      <protection/>
    </xf>
    <xf numFmtId="4" fontId="25" fillId="3" borderId="0" applyBorder="0">
      <alignment horizontal="right"/>
      <protection/>
    </xf>
    <xf numFmtId="4" fontId="25" fillId="8" borderId="25" applyBorder="0">
      <alignment horizontal="right"/>
      <protection/>
    </xf>
    <xf numFmtId="4" fontId="25" fillId="3" borderId="25" applyBorder="0">
      <alignment horizontal="right"/>
      <protection/>
    </xf>
    <xf numFmtId="4" fontId="25" fillId="3" borderId="19" applyFont="0" applyBorder="0">
      <alignment horizontal="right"/>
      <protection/>
    </xf>
    <xf numFmtId="4" fontId="25" fillId="8" borderId="26" applyBorder="0">
      <alignment horizontal="right"/>
      <protection/>
    </xf>
    <xf numFmtId="0" fontId="88" fillId="52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193" fontId="0" fillId="0" borderId="19" applyFont="0" applyFill="0" applyBorder="0" applyProtection="0">
      <alignment horizontal="center" vertical="center"/>
    </xf>
    <xf numFmtId="191" fontId="37" fillId="0" borderId="0">
      <alignment/>
      <protection locked="0"/>
    </xf>
    <xf numFmtId="0" fontId="0" fillId="0" borderId="19" applyBorder="0">
      <alignment horizontal="center" vertical="center" wrapText="1"/>
      <protection/>
    </xf>
    <xf numFmtId="0" fontId="0" fillId="0" borderId="0">
      <alignment/>
      <protection/>
    </xf>
  </cellStyleXfs>
  <cellXfs count="88">
    <xf numFmtId="0" fontId="0" fillId="0" borderId="0" xfId="0" applyAlignment="1">
      <alignment/>
    </xf>
    <xf numFmtId="0" fontId="5" fillId="0" borderId="0" xfId="0" applyFont="1" applyAlignment="1">
      <alignment horizontal="justify" wrapText="1"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19" xfId="0" applyFont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vertical="top" wrapText="1"/>
    </xf>
    <xf numFmtId="0" fontId="66" fillId="0" borderId="0" xfId="0" applyNumberFormat="1" applyFont="1" applyAlignment="1">
      <alignment horizontal="justify" wrapText="1"/>
    </xf>
    <xf numFmtId="179" fontId="0" fillId="0" borderId="0" xfId="0" applyNumberForma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27" xfId="0" applyFont="1" applyBorder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right"/>
    </xf>
    <xf numFmtId="0" fontId="0" fillId="0" borderId="0" xfId="0" applyFont="1" applyFill="1" applyAlignment="1">
      <alignment horizontal="center" vertical="center" wrapText="1"/>
    </xf>
    <xf numFmtId="0" fontId="3" fillId="0" borderId="0" xfId="0" applyFont="1" applyAlignment="1">
      <alignment/>
    </xf>
    <xf numFmtId="0" fontId="5" fillId="0" borderId="19" xfId="0" applyFont="1" applyBorder="1" applyAlignment="1">
      <alignment wrapText="1"/>
    </xf>
    <xf numFmtId="0" fontId="5" fillId="0" borderId="19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0" xfId="0" applyFont="1" applyFill="1" applyAlignment="1">
      <alignment/>
    </xf>
    <xf numFmtId="0" fontId="3" fillId="0" borderId="19" xfId="0" applyFont="1" applyBorder="1" applyAlignment="1">
      <alignment/>
    </xf>
    <xf numFmtId="172" fontId="3" fillId="0" borderId="19" xfId="0" applyNumberFormat="1" applyFont="1" applyBorder="1" applyAlignment="1">
      <alignment/>
    </xf>
    <xf numFmtId="172" fontId="5" fillId="0" borderId="19" xfId="0" applyNumberFormat="1" applyFont="1" applyBorder="1" applyAlignment="1">
      <alignment/>
    </xf>
    <xf numFmtId="0" fontId="3" fillId="0" borderId="19" xfId="0" applyFont="1" applyBorder="1" applyAlignment="1">
      <alignment wrapText="1"/>
    </xf>
    <xf numFmtId="0" fontId="31" fillId="0" borderId="0" xfId="0" applyFont="1" applyAlignment="1">
      <alignment/>
    </xf>
    <xf numFmtId="0" fontId="31" fillId="0" borderId="0" xfId="0" applyFont="1" applyAlignment="1">
      <alignment horizontal="right"/>
    </xf>
    <xf numFmtId="0" fontId="32" fillId="0" borderId="0" xfId="0" applyFont="1" applyAlignment="1">
      <alignment/>
    </xf>
    <xf numFmtId="0" fontId="31" fillId="0" borderId="19" xfId="0" applyFont="1" applyBorder="1" applyAlignment="1">
      <alignment horizontal="center" vertical="center"/>
    </xf>
    <xf numFmtId="0" fontId="31" fillId="0" borderId="19" xfId="0" applyFont="1" applyBorder="1" applyAlignment="1">
      <alignment horizontal="center" vertical="center" wrapText="1"/>
    </xf>
    <xf numFmtId="0" fontId="31" fillId="53" borderId="19" xfId="0" applyFont="1" applyFill="1" applyBorder="1" applyAlignment="1">
      <alignment horizontal="center" vertical="center" wrapText="1"/>
    </xf>
    <xf numFmtId="172" fontId="31" fillId="0" borderId="19" xfId="0" applyNumberFormat="1" applyFont="1" applyBorder="1" applyAlignment="1">
      <alignment horizontal="center" vertical="center"/>
    </xf>
    <xf numFmtId="0" fontId="31" fillId="53" borderId="19" xfId="0" applyFont="1" applyFill="1" applyBorder="1" applyAlignment="1">
      <alignment horizontal="center" vertical="center"/>
    </xf>
    <xf numFmtId="0" fontId="31" fillId="0" borderId="19" xfId="0" applyFont="1" applyBorder="1" applyAlignment="1">
      <alignment horizontal="center"/>
    </xf>
    <xf numFmtId="0" fontId="31" fillId="0" borderId="0" xfId="0" applyFont="1" applyBorder="1" applyAlignment="1">
      <alignment horizontal="center" vertical="center"/>
    </xf>
    <xf numFmtId="172" fontId="31" fillId="0" borderId="0" xfId="0" applyNumberFormat="1" applyFont="1" applyBorder="1" applyAlignment="1">
      <alignment horizontal="center" vertical="center"/>
    </xf>
    <xf numFmtId="172" fontId="68" fillId="0" borderId="19" xfId="0" applyNumberFormat="1" applyFont="1" applyBorder="1" applyAlignment="1">
      <alignment horizontal="center" vertical="center"/>
    </xf>
    <xf numFmtId="2" fontId="5" fillId="0" borderId="19" xfId="0" applyNumberFormat="1" applyFont="1" applyBorder="1" applyAlignment="1">
      <alignment/>
    </xf>
    <xf numFmtId="179" fontId="66" fillId="0" borderId="0" xfId="0" applyNumberFormat="1" applyFont="1" applyBorder="1" applyAlignment="1">
      <alignment horizontal="center" vertical="center" wrapText="1"/>
    </xf>
    <xf numFmtId="0" fontId="6" fillId="0" borderId="19" xfId="0" applyFont="1" applyBorder="1" applyAlignment="1" applyProtection="1">
      <alignment horizontal="center" vertical="center"/>
      <protection locked="0"/>
    </xf>
    <xf numFmtId="172" fontId="6" fillId="0" borderId="19" xfId="0" applyNumberFormat="1" applyFont="1" applyBorder="1" applyAlignment="1" applyProtection="1">
      <alignment/>
      <protection locked="0"/>
    </xf>
    <xf numFmtId="0" fontId="6" fillId="0" borderId="19" xfId="0" applyFont="1" applyBorder="1" applyAlignment="1" applyProtection="1">
      <alignment/>
      <protection locked="0"/>
    </xf>
    <xf numFmtId="0" fontId="67" fillId="0" borderId="0" xfId="0" applyFont="1" applyAlignment="1" applyProtection="1">
      <alignment/>
      <protection locked="0"/>
    </xf>
    <xf numFmtId="0" fontId="5" fillId="0" borderId="19" xfId="0" applyFont="1" applyBorder="1" applyAlignment="1">
      <alignment horizontal="left"/>
    </xf>
    <xf numFmtId="0" fontId="5" fillId="0" borderId="19" xfId="0" applyFont="1" applyBorder="1" applyAlignment="1">
      <alignment horizontal="left" wrapText="1"/>
    </xf>
    <xf numFmtId="0" fontId="4" fillId="32" borderId="28" xfId="0" applyFont="1" applyFill="1" applyBorder="1" applyAlignment="1" applyProtection="1">
      <alignment horizontal="left" vertical="center" wrapText="1"/>
      <protection/>
    </xf>
    <xf numFmtId="0" fontId="4" fillId="32" borderId="19" xfId="0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/>
    </xf>
    <xf numFmtId="172" fontId="5" fillId="0" borderId="0" xfId="0" applyNumberFormat="1" applyFont="1" applyAlignment="1">
      <alignment/>
    </xf>
    <xf numFmtId="172" fontId="0" fillId="0" borderId="0" xfId="0" applyNumberFormat="1" applyAlignment="1">
      <alignment/>
    </xf>
    <xf numFmtId="172" fontId="6" fillId="53" borderId="19" xfId="0" applyNumberFormat="1" applyFont="1" applyFill="1" applyBorder="1" applyAlignment="1" applyProtection="1">
      <alignment/>
      <protection locked="0"/>
    </xf>
    <xf numFmtId="0" fontId="6" fillId="53" borderId="19" xfId="0" applyFont="1" applyFill="1" applyBorder="1" applyAlignment="1" applyProtection="1">
      <alignment/>
      <protection locked="0"/>
    </xf>
    <xf numFmtId="0" fontId="3" fillId="53" borderId="19" xfId="0" applyFont="1" applyFill="1" applyBorder="1" applyAlignment="1">
      <alignment/>
    </xf>
    <xf numFmtId="172" fontId="3" fillId="53" borderId="19" xfId="0" applyNumberFormat="1" applyFont="1" applyFill="1" applyBorder="1" applyAlignment="1">
      <alignment/>
    </xf>
    <xf numFmtId="217" fontId="0" fillId="0" borderId="0" xfId="0" applyNumberFormat="1" applyAlignment="1">
      <alignment/>
    </xf>
    <xf numFmtId="0" fontId="5" fillId="0" borderId="19" xfId="0" applyFont="1" applyBorder="1" applyAlignment="1">
      <alignment horizontal="center"/>
    </xf>
    <xf numFmtId="0" fontId="5" fillId="0" borderId="19" xfId="0" applyFont="1" applyFill="1" applyBorder="1" applyAlignment="1">
      <alignment horizontal="center" vertical="center" wrapText="1"/>
    </xf>
    <xf numFmtId="172" fontId="6" fillId="0" borderId="19" xfId="0" applyNumberFormat="1" applyFont="1" applyBorder="1" applyAlignment="1">
      <alignment/>
    </xf>
    <xf numFmtId="172" fontId="5" fillId="0" borderId="19" xfId="0" applyNumberFormat="1" applyFont="1" applyBorder="1" applyAlignment="1" applyProtection="1">
      <alignment/>
      <protection locked="0"/>
    </xf>
    <xf numFmtId="0" fontId="5" fillId="0" borderId="19" xfId="0" applyFont="1" applyBorder="1" applyAlignment="1" applyProtection="1">
      <alignment horizontal="center"/>
      <protection locked="0"/>
    </xf>
    <xf numFmtId="172" fontId="3" fillId="0" borderId="19" xfId="0" applyNumberFormat="1" applyFont="1" applyFill="1" applyBorder="1" applyAlignment="1">
      <alignment/>
    </xf>
    <xf numFmtId="172" fontId="5" fillId="0" borderId="19" xfId="0" applyNumberFormat="1" applyFont="1" applyBorder="1" applyAlignment="1" applyProtection="1">
      <alignment horizontal="right"/>
      <protection locked="0"/>
    </xf>
    <xf numFmtId="172" fontId="3" fillId="0" borderId="19" xfId="0" applyNumberFormat="1" applyFont="1" applyBorder="1" applyAlignment="1">
      <alignment horizontal="right"/>
    </xf>
    <xf numFmtId="172" fontId="3" fillId="53" borderId="19" xfId="0" applyNumberFormat="1" applyFont="1" applyFill="1" applyBorder="1" applyAlignment="1">
      <alignment horizontal="right"/>
    </xf>
    <xf numFmtId="172" fontId="5" fillId="53" borderId="19" xfId="0" applyNumberFormat="1" applyFont="1" applyFill="1" applyBorder="1" applyAlignment="1" applyProtection="1">
      <alignment/>
      <protection locked="0"/>
    </xf>
    <xf numFmtId="0" fontId="5" fillId="53" borderId="19" xfId="0" applyFont="1" applyFill="1" applyBorder="1" applyAlignment="1" applyProtection="1">
      <alignment/>
      <protection locked="0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3" fillId="0" borderId="19" xfId="0" applyFont="1" applyBorder="1" applyAlignment="1">
      <alignment horizontal="center" vertical="center"/>
    </xf>
    <xf numFmtId="179" fontId="3" fillId="0" borderId="19" xfId="0" applyNumberFormat="1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/>
    </xf>
    <xf numFmtId="0" fontId="5" fillId="0" borderId="19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6" fillId="0" borderId="0" xfId="0" applyNumberFormat="1" applyFont="1" applyAlignment="1">
      <alignment horizontal="justify" wrapText="1"/>
    </xf>
    <xf numFmtId="0" fontId="5" fillId="0" borderId="19" xfId="0" applyFont="1" applyFill="1" applyBorder="1" applyAlignment="1">
      <alignment horizontal="center" vertical="center"/>
    </xf>
    <xf numFmtId="0" fontId="5" fillId="0" borderId="0" xfId="0" applyFont="1" applyAlignment="1">
      <alignment horizontal="justify" wrapText="1"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 wrapText="1"/>
    </xf>
    <xf numFmtId="0" fontId="31" fillId="0" borderId="0" xfId="0" applyFont="1" applyAlignment="1">
      <alignment horizontal="left" vertical="center" wrapText="1"/>
    </xf>
    <xf numFmtId="0" fontId="31" fillId="0" borderId="0" xfId="0" applyFont="1" applyAlignment="1">
      <alignment horizontal="center"/>
    </xf>
    <xf numFmtId="0" fontId="31" fillId="0" borderId="19" xfId="0" applyFont="1" applyBorder="1" applyAlignment="1">
      <alignment horizontal="center" vertical="center"/>
    </xf>
    <xf numFmtId="0" fontId="31" fillId="0" borderId="0" xfId="0" applyFont="1" applyAlignment="1">
      <alignment horizontal="justify" wrapText="1"/>
    </xf>
    <xf numFmtId="0" fontId="31" fillId="0" borderId="0" xfId="0" applyFont="1" applyAlignment="1">
      <alignment wrapText="1"/>
    </xf>
  </cellXfs>
  <cellStyles count="1252">
    <cellStyle name="Normal" xfId="0"/>
    <cellStyle name=" 1" xfId="15"/>
    <cellStyle name="%" xfId="16"/>
    <cellStyle name="%_Inputs" xfId="17"/>
    <cellStyle name="%_Inputs (const)" xfId="18"/>
    <cellStyle name="%_Inputs Co" xfId="19"/>
    <cellStyle name="_EKSPERT" xfId="20"/>
    <cellStyle name="_Model_RAB Мой" xfId="21"/>
    <cellStyle name="_Model_RAB_MRSK_svod" xfId="22"/>
    <cellStyle name="_ВО ОП ТЭС-ОТ- 2007" xfId="23"/>
    <cellStyle name="_ВФ ОАО ТЭС-ОТ- 2009" xfId="24"/>
    <cellStyle name="_выручка по присоединениям2" xfId="25"/>
    <cellStyle name="_Договор аренды ЯЭ с разбивкой" xfId="26"/>
    <cellStyle name="_Исходные данные для модели" xfId="27"/>
    <cellStyle name="_МОДЕЛЬ_1 (2)" xfId="28"/>
    <cellStyle name="_НВВ 2009 постатейно свод по филиалам_09_02_09" xfId="29"/>
    <cellStyle name="_НВВ 2009 постатейно свод по филиалам_для Валентина" xfId="30"/>
    <cellStyle name="_Омск" xfId="31"/>
    <cellStyle name="_ОТ ИД 2009" xfId="32"/>
    <cellStyle name="_пр 5 тариф RAB" xfId="33"/>
    <cellStyle name="_Предожение _ДБП_2009 г ( согласованные БП)  (2)" xfId="34"/>
    <cellStyle name="_Приложение МТС-3-КС" xfId="35"/>
    <cellStyle name="_Приложение-МТС--2-1" xfId="36"/>
    <cellStyle name="_Приложения к регламенту1" xfId="37"/>
    <cellStyle name="_Расчет RAB_22072008" xfId="38"/>
    <cellStyle name="_Расчет RAB_Лен и МОЭСК_с 2010 года_14.04.2009_со сглаж_version 3.0_без ФСК" xfId="39"/>
    <cellStyle name="_Свод по ИПР (2)" xfId="40"/>
    <cellStyle name="_таблицы для расчетов28-04-08_2006-2009_прибыль корр_по ИА" xfId="41"/>
    <cellStyle name="_таблицы для расчетов28-04-08_2006-2009с ИА" xfId="42"/>
    <cellStyle name="_Товарка_СВОД_01.08г" xfId="43"/>
    <cellStyle name="_Форма 6  РТК.xls(отчет по Адр пр. ЛО)" xfId="44"/>
    <cellStyle name="_Формат разбивки по МРСК_РСК" xfId="45"/>
    <cellStyle name="_Формат_для Согласования" xfId="46"/>
    <cellStyle name="_шаблон по ЕГЭС" xfId="47"/>
    <cellStyle name="_Шаблон Расчет тарифов  Ессентуки на 2009 год" xfId="48"/>
    <cellStyle name="_экон.форм-т ВО 1 с разбивкой" xfId="49"/>
    <cellStyle name="”€ќђќ‘ћ‚›‰" xfId="50"/>
    <cellStyle name="”€љ‘€ђћ‚ђќќ›‰" xfId="51"/>
    <cellStyle name="”ќђќ‘ћ‚›‰" xfId="52"/>
    <cellStyle name="”љ‘ђћ‚ђќќ›‰" xfId="53"/>
    <cellStyle name="„…ќ…†ќ›‰" xfId="54"/>
    <cellStyle name="€’ћѓћ‚›‰" xfId="55"/>
    <cellStyle name="‡ђѓћ‹ћ‚ћљ1" xfId="56"/>
    <cellStyle name="‡ђѓћ‹ћ‚ћљ2" xfId="57"/>
    <cellStyle name="’ћѓћ‚›‰" xfId="58"/>
    <cellStyle name="1" xfId="59"/>
    <cellStyle name="1_EKSPERT" xfId="60"/>
    <cellStyle name="20% - Accent1" xfId="61"/>
    <cellStyle name="20% - Accent1 2" xfId="62"/>
    <cellStyle name="20% - Accent2" xfId="63"/>
    <cellStyle name="20% - Accent2 2" xfId="64"/>
    <cellStyle name="20% - Accent3" xfId="65"/>
    <cellStyle name="20% - Accent3 2" xfId="66"/>
    <cellStyle name="20% - Accent4" xfId="67"/>
    <cellStyle name="20% - Accent4 2" xfId="68"/>
    <cellStyle name="20% - Accent5" xfId="69"/>
    <cellStyle name="20% - Accent5 2" xfId="70"/>
    <cellStyle name="20% - Accent6" xfId="71"/>
    <cellStyle name="20% - Accent6 2" xfId="72"/>
    <cellStyle name="20% — акцент1" xfId="73"/>
    <cellStyle name="20% - Акцент1 10" xfId="74"/>
    <cellStyle name="20% - Акцент1 2" xfId="75"/>
    <cellStyle name="20% - Акцент1 2 2" xfId="76"/>
    <cellStyle name="20% - Акцент1 3" xfId="77"/>
    <cellStyle name="20% - Акцент1 3 2" xfId="78"/>
    <cellStyle name="20% - Акцент1 4" xfId="79"/>
    <cellStyle name="20% - Акцент1 4 2" xfId="80"/>
    <cellStyle name="20% - Акцент1 5" xfId="81"/>
    <cellStyle name="20% - Акцент1 5 2" xfId="82"/>
    <cellStyle name="20% - Акцент1 6" xfId="83"/>
    <cellStyle name="20% - Акцент1 6 2" xfId="84"/>
    <cellStyle name="20% - Акцент1 7" xfId="85"/>
    <cellStyle name="20% - Акцент1 7 2" xfId="86"/>
    <cellStyle name="20% - Акцент1 8" xfId="87"/>
    <cellStyle name="20% - Акцент1 8 2" xfId="88"/>
    <cellStyle name="20% - Акцент1 9" xfId="89"/>
    <cellStyle name="20% - Акцент1 9 2" xfId="90"/>
    <cellStyle name="20% — акцент2" xfId="91"/>
    <cellStyle name="20% - Акцент2 10" xfId="92"/>
    <cellStyle name="20% - Акцент2 2" xfId="93"/>
    <cellStyle name="20% - Акцент2 2 2" xfId="94"/>
    <cellStyle name="20% - Акцент2 3" xfId="95"/>
    <cellStyle name="20% - Акцент2 3 2" xfId="96"/>
    <cellStyle name="20% - Акцент2 4" xfId="97"/>
    <cellStyle name="20% - Акцент2 4 2" xfId="98"/>
    <cellStyle name="20% - Акцент2 5" xfId="99"/>
    <cellStyle name="20% - Акцент2 5 2" xfId="100"/>
    <cellStyle name="20% - Акцент2 6" xfId="101"/>
    <cellStyle name="20% - Акцент2 6 2" xfId="102"/>
    <cellStyle name="20% - Акцент2 7" xfId="103"/>
    <cellStyle name="20% - Акцент2 7 2" xfId="104"/>
    <cellStyle name="20% - Акцент2 8" xfId="105"/>
    <cellStyle name="20% - Акцент2 8 2" xfId="106"/>
    <cellStyle name="20% - Акцент2 9" xfId="107"/>
    <cellStyle name="20% - Акцент2 9 2" xfId="108"/>
    <cellStyle name="20% — акцент3" xfId="109"/>
    <cellStyle name="20% - Акцент3 10" xfId="110"/>
    <cellStyle name="20% - Акцент3 2" xfId="111"/>
    <cellStyle name="20% - Акцент3 2 2" xfId="112"/>
    <cellStyle name="20% - Акцент3 3" xfId="113"/>
    <cellStyle name="20% - Акцент3 3 2" xfId="114"/>
    <cellStyle name="20% - Акцент3 4" xfId="115"/>
    <cellStyle name="20% - Акцент3 4 2" xfId="116"/>
    <cellStyle name="20% - Акцент3 5" xfId="117"/>
    <cellStyle name="20% - Акцент3 5 2" xfId="118"/>
    <cellStyle name="20% - Акцент3 6" xfId="119"/>
    <cellStyle name="20% - Акцент3 6 2" xfId="120"/>
    <cellStyle name="20% - Акцент3 7" xfId="121"/>
    <cellStyle name="20% - Акцент3 7 2" xfId="122"/>
    <cellStyle name="20% - Акцент3 8" xfId="123"/>
    <cellStyle name="20% - Акцент3 8 2" xfId="124"/>
    <cellStyle name="20% - Акцент3 9" xfId="125"/>
    <cellStyle name="20% - Акцент3 9 2" xfId="126"/>
    <cellStyle name="20% — акцент4" xfId="127"/>
    <cellStyle name="20% - Акцент4 10" xfId="128"/>
    <cellStyle name="20% - Акцент4 2" xfId="129"/>
    <cellStyle name="20% - Акцент4 2 2" xfId="130"/>
    <cellStyle name="20% - Акцент4 3" xfId="131"/>
    <cellStyle name="20% - Акцент4 3 2" xfId="132"/>
    <cellStyle name="20% - Акцент4 4" xfId="133"/>
    <cellStyle name="20% - Акцент4 4 2" xfId="134"/>
    <cellStyle name="20% - Акцент4 5" xfId="135"/>
    <cellStyle name="20% - Акцент4 5 2" xfId="136"/>
    <cellStyle name="20% - Акцент4 6" xfId="137"/>
    <cellStyle name="20% - Акцент4 6 2" xfId="138"/>
    <cellStyle name="20% - Акцент4 7" xfId="139"/>
    <cellStyle name="20% - Акцент4 7 2" xfId="140"/>
    <cellStyle name="20% - Акцент4 8" xfId="141"/>
    <cellStyle name="20% - Акцент4 8 2" xfId="142"/>
    <cellStyle name="20% - Акцент4 9" xfId="143"/>
    <cellStyle name="20% - Акцент4 9 2" xfId="144"/>
    <cellStyle name="20% — акцент5" xfId="145"/>
    <cellStyle name="20% - Акцент5 10" xfId="146"/>
    <cellStyle name="20% - Акцент5 2" xfId="147"/>
    <cellStyle name="20% - Акцент5 2 2" xfId="148"/>
    <cellStyle name="20% - Акцент5 3" xfId="149"/>
    <cellStyle name="20% - Акцент5 3 2" xfId="150"/>
    <cellStyle name="20% - Акцент5 4" xfId="151"/>
    <cellStyle name="20% - Акцент5 4 2" xfId="152"/>
    <cellStyle name="20% - Акцент5 5" xfId="153"/>
    <cellStyle name="20% - Акцент5 5 2" xfId="154"/>
    <cellStyle name="20% - Акцент5 6" xfId="155"/>
    <cellStyle name="20% - Акцент5 6 2" xfId="156"/>
    <cellStyle name="20% - Акцент5 7" xfId="157"/>
    <cellStyle name="20% - Акцент5 7 2" xfId="158"/>
    <cellStyle name="20% - Акцент5 8" xfId="159"/>
    <cellStyle name="20% - Акцент5 8 2" xfId="160"/>
    <cellStyle name="20% - Акцент5 9" xfId="161"/>
    <cellStyle name="20% - Акцент5 9 2" xfId="162"/>
    <cellStyle name="20% — акцент6" xfId="163"/>
    <cellStyle name="20% - Акцент6 10" xfId="164"/>
    <cellStyle name="20% - Акцент6 2" xfId="165"/>
    <cellStyle name="20% - Акцент6 2 2" xfId="166"/>
    <cellStyle name="20% - Акцент6 3" xfId="167"/>
    <cellStyle name="20% - Акцент6 3 2" xfId="168"/>
    <cellStyle name="20% - Акцент6 4" xfId="169"/>
    <cellStyle name="20% - Акцент6 4 2" xfId="170"/>
    <cellStyle name="20% - Акцент6 5" xfId="171"/>
    <cellStyle name="20% - Акцент6 5 2" xfId="172"/>
    <cellStyle name="20% - Акцент6 6" xfId="173"/>
    <cellStyle name="20% - Акцент6 6 2" xfId="174"/>
    <cellStyle name="20% - Акцент6 7" xfId="175"/>
    <cellStyle name="20% - Акцент6 7 2" xfId="176"/>
    <cellStyle name="20% - Акцент6 8" xfId="177"/>
    <cellStyle name="20% - Акцент6 8 2" xfId="178"/>
    <cellStyle name="20% - Акцент6 9" xfId="179"/>
    <cellStyle name="20% - Акцент6 9 2" xfId="180"/>
    <cellStyle name="40% - Accent1" xfId="181"/>
    <cellStyle name="40% - Accent1 2" xfId="182"/>
    <cellStyle name="40% - Accent2" xfId="183"/>
    <cellStyle name="40% - Accent2 2" xfId="184"/>
    <cellStyle name="40% - Accent3" xfId="185"/>
    <cellStyle name="40% - Accent3 2" xfId="186"/>
    <cellStyle name="40% - Accent4" xfId="187"/>
    <cellStyle name="40% - Accent4 2" xfId="188"/>
    <cellStyle name="40% - Accent5" xfId="189"/>
    <cellStyle name="40% - Accent5 2" xfId="190"/>
    <cellStyle name="40% - Accent6" xfId="191"/>
    <cellStyle name="40% - Accent6 2" xfId="192"/>
    <cellStyle name="40% — акцент1" xfId="193"/>
    <cellStyle name="40% - Акцент1 10" xfId="194"/>
    <cellStyle name="40% - Акцент1 2" xfId="195"/>
    <cellStyle name="40% - Акцент1 2 2" xfId="196"/>
    <cellStyle name="40% - Акцент1 3" xfId="197"/>
    <cellStyle name="40% - Акцент1 3 2" xfId="198"/>
    <cellStyle name="40% - Акцент1 4" xfId="199"/>
    <cellStyle name="40% - Акцент1 4 2" xfId="200"/>
    <cellStyle name="40% - Акцент1 5" xfId="201"/>
    <cellStyle name="40% - Акцент1 5 2" xfId="202"/>
    <cellStyle name="40% - Акцент1 6" xfId="203"/>
    <cellStyle name="40% - Акцент1 6 2" xfId="204"/>
    <cellStyle name="40% - Акцент1 7" xfId="205"/>
    <cellStyle name="40% - Акцент1 7 2" xfId="206"/>
    <cellStyle name="40% - Акцент1 8" xfId="207"/>
    <cellStyle name="40% - Акцент1 8 2" xfId="208"/>
    <cellStyle name="40% - Акцент1 9" xfId="209"/>
    <cellStyle name="40% - Акцент1 9 2" xfId="210"/>
    <cellStyle name="40% — акцент2" xfId="211"/>
    <cellStyle name="40% - Акцент2 10" xfId="212"/>
    <cellStyle name="40% - Акцент2 2" xfId="213"/>
    <cellStyle name="40% - Акцент2 2 2" xfId="214"/>
    <cellStyle name="40% - Акцент2 3" xfId="215"/>
    <cellStyle name="40% - Акцент2 3 2" xfId="216"/>
    <cellStyle name="40% - Акцент2 4" xfId="217"/>
    <cellStyle name="40% - Акцент2 4 2" xfId="218"/>
    <cellStyle name="40% - Акцент2 5" xfId="219"/>
    <cellStyle name="40% - Акцент2 5 2" xfId="220"/>
    <cellStyle name="40% - Акцент2 6" xfId="221"/>
    <cellStyle name="40% - Акцент2 6 2" xfId="222"/>
    <cellStyle name="40% - Акцент2 7" xfId="223"/>
    <cellStyle name="40% - Акцент2 7 2" xfId="224"/>
    <cellStyle name="40% - Акцент2 8" xfId="225"/>
    <cellStyle name="40% - Акцент2 8 2" xfId="226"/>
    <cellStyle name="40% - Акцент2 9" xfId="227"/>
    <cellStyle name="40% - Акцент2 9 2" xfId="228"/>
    <cellStyle name="40% — акцент3" xfId="229"/>
    <cellStyle name="40% - Акцент3 10" xfId="230"/>
    <cellStyle name="40% - Акцент3 2" xfId="231"/>
    <cellStyle name="40% - Акцент3 2 2" xfId="232"/>
    <cellStyle name="40% - Акцент3 3" xfId="233"/>
    <cellStyle name="40% - Акцент3 3 2" xfId="234"/>
    <cellStyle name="40% - Акцент3 4" xfId="235"/>
    <cellStyle name="40% - Акцент3 4 2" xfId="236"/>
    <cellStyle name="40% - Акцент3 5" xfId="237"/>
    <cellStyle name="40% - Акцент3 5 2" xfId="238"/>
    <cellStyle name="40% - Акцент3 6" xfId="239"/>
    <cellStyle name="40% - Акцент3 6 2" xfId="240"/>
    <cellStyle name="40% - Акцент3 7" xfId="241"/>
    <cellStyle name="40% - Акцент3 7 2" xfId="242"/>
    <cellStyle name="40% - Акцент3 8" xfId="243"/>
    <cellStyle name="40% - Акцент3 8 2" xfId="244"/>
    <cellStyle name="40% - Акцент3 9" xfId="245"/>
    <cellStyle name="40% - Акцент3 9 2" xfId="246"/>
    <cellStyle name="40% — акцент4" xfId="247"/>
    <cellStyle name="40% - Акцент4 10" xfId="248"/>
    <cellStyle name="40% - Акцент4 2" xfId="249"/>
    <cellStyle name="40% - Акцент4 2 2" xfId="250"/>
    <cellStyle name="40% - Акцент4 3" xfId="251"/>
    <cellStyle name="40% - Акцент4 3 2" xfId="252"/>
    <cellStyle name="40% - Акцент4 4" xfId="253"/>
    <cellStyle name="40% - Акцент4 4 2" xfId="254"/>
    <cellStyle name="40% - Акцент4 5" xfId="255"/>
    <cellStyle name="40% - Акцент4 5 2" xfId="256"/>
    <cellStyle name="40% - Акцент4 6" xfId="257"/>
    <cellStyle name="40% - Акцент4 6 2" xfId="258"/>
    <cellStyle name="40% - Акцент4 7" xfId="259"/>
    <cellStyle name="40% - Акцент4 7 2" xfId="260"/>
    <cellStyle name="40% - Акцент4 8" xfId="261"/>
    <cellStyle name="40% - Акцент4 8 2" xfId="262"/>
    <cellStyle name="40% - Акцент4 9" xfId="263"/>
    <cellStyle name="40% - Акцент4 9 2" xfId="264"/>
    <cellStyle name="40% — акцент5" xfId="265"/>
    <cellStyle name="40% - Акцент5 10" xfId="266"/>
    <cellStyle name="40% - Акцент5 2" xfId="267"/>
    <cellStyle name="40% - Акцент5 2 2" xfId="268"/>
    <cellStyle name="40% - Акцент5 3" xfId="269"/>
    <cellStyle name="40% - Акцент5 3 2" xfId="270"/>
    <cellStyle name="40% - Акцент5 4" xfId="271"/>
    <cellStyle name="40% - Акцент5 4 2" xfId="272"/>
    <cellStyle name="40% - Акцент5 5" xfId="273"/>
    <cellStyle name="40% - Акцент5 5 2" xfId="274"/>
    <cellStyle name="40% - Акцент5 6" xfId="275"/>
    <cellStyle name="40% - Акцент5 6 2" xfId="276"/>
    <cellStyle name="40% - Акцент5 7" xfId="277"/>
    <cellStyle name="40% - Акцент5 7 2" xfId="278"/>
    <cellStyle name="40% - Акцент5 8" xfId="279"/>
    <cellStyle name="40% - Акцент5 8 2" xfId="280"/>
    <cellStyle name="40% - Акцент5 9" xfId="281"/>
    <cellStyle name="40% - Акцент5 9 2" xfId="282"/>
    <cellStyle name="40% — акцент6" xfId="283"/>
    <cellStyle name="40% - Акцент6 10" xfId="284"/>
    <cellStyle name="40% - Акцент6 2" xfId="285"/>
    <cellStyle name="40% - Акцент6 2 2" xfId="286"/>
    <cellStyle name="40% - Акцент6 3" xfId="287"/>
    <cellStyle name="40% - Акцент6 3 2" xfId="288"/>
    <cellStyle name="40% - Акцент6 4" xfId="289"/>
    <cellStyle name="40% - Акцент6 4 2" xfId="290"/>
    <cellStyle name="40% - Акцент6 5" xfId="291"/>
    <cellStyle name="40% - Акцент6 5 2" xfId="292"/>
    <cellStyle name="40% - Акцент6 6" xfId="293"/>
    <cellStyle name="40% - Акцент6 6 2" xfId="294"/>
    <cellStyle name="40% - Акцент6 7" xfId="295"/>
    <cellStyle name="40% - Акцент6 7 2" xfId="296"/>
    <cellStyle name="40% - Акцент6 8" xfId="297"/>
    <cellStyle name="40% - Акцент6 8 2" xfId="298"/>
    <cellStyle name="40% - Акцент6 9" xfId="299"/>
    <cellStyle name="40% - Акцент6 9 2" xfId="300"/>
    <cellStyle name="60% - Accent1" xfId="301"/>
    <cellStyle name="60% - Accent2" xfId="302"/>
    <cellStyle name="60% - Accent3" xfId="303"/>
    <cellStyle name="60% - Accent4" xfId="304"/>
    <cellStyle name="60% - Accent5" xfId="305"/>
    <cellStyle name="60% - Accent6" xfId="306"/>
    <cellStyle name="60% — акцент1" xfId="307"/>
    <cellStyle name="60% - Акцент1 10" xfId="308"/>
    <cellStyle name="60% - Акцент1 2" xfId="309"/>
    <cellStyle name="60% - Акцент1 2 2" xfId="310"/>
    <cellStyle name="60% - Акцент1 3" xfId="311"/>
    <cellStyle name="60% - Акцент1 3 2" xfId="312"/>
    <cellStyle name="60% - Акцент1 4" xfId="313"/>
    <cellStyle name="60% - Акцент1 4 2" xfId="314"/>
    <cellStyle name="60% - Акцент1 5" xfId="315"/>
    <cellStyle name="60% - Акцент1 5 2" xfId="316"/>
    <cellStyle name="60% - Акцент1 6" xfId="317"/>
    <cellStyle name="60% - Акцент1 6 2" xfId="318"/>
    <cellStyle name="60% - Акцент1 7" xfId="319"/>
    <cellStyle name="60% - Акцент1 7 2" xfId="320"/>
    <cellStyle name="60% - Акцент1 8" xfId="321"/>
    <cellStyle name="60% - Акцент1 8 2" xfId="322"/>
    <cellStyle name="60% - Акцент1 9" xfId="323"/>
    <cellStyle name="60% - Акцент1 9 2" xfId="324"/>
    <cellStyle name="60% — акцент2" xfId="325"/>
    <cellStyle name="60% - Акцент2 10" xfId="326"/>
    <cellStyle name="60% - Акцент2 2" xfId="327"/>
    <cellStyle name="60% - Акцент2 2 2" xfId="328"/>
    <cellStyle name="60% - Акцент2 3" xfId="329"/>
    <cellStyle name="60% - Акцент2 3 2" xfId="330"/>
    <cellStyle name="60% - Акцент2 4" xfId="331"/>
    <cellStyle name="60% - Акцент2 4 2" xfId="332"/>
    <cellStyle name="60% - Акцент2 5" xfId="333"/>
    <cellStyle name="60% - Акцент2 5 2" xfId="334"/>
    <cellStyle name="60% - Акцент2 6" xfId="335"/>
    <cellStyle name="60% - Акцент2 6 2" xfId="336"/>
    <cellStyle name="60% - Акцент2 7" xfId="337"/>
    <cellStyle name="60% - Акцент2 7 2" xfId="338"/>
    <cellStyle name="60% - Акцент2 8" xfId="339"/>
    <cellStyle name="60% - Акцент2 8 2" xfId="340"/>
    <cellStyle name="60% - Акцент2 9" xfId="341"/>
    <cellStyle name="60% - Акцент2 9 2" xfId="342"/>
    <cellStyle name="60% — акцент3" xfId="343"/>
    <cellStyle name="60% - Акцент3 10" xfId="344"/>
    <cellStyle name="60% - Акцент3 2" xfId="345"/>
    <cellStyle name="60% - Акцент3 2 2" xfId="346"/>
    <cellStyle name="60% - Акцент3 3" xfId="347"/>
    <cellStyle name="60% - Акцент3 3 2" xfId="348"/>
    <cellStyle name="60% - Акцент3 4" xfId="349"/>
    <cellStyle name="60% - Акцент3 4 2" xfId="350"/>
    <cellStyle name="60% - Акцент3 5" xfId="351"/>
    <cellStyle name="60% - Акцент3 5 2" xfId="352"/>
    <cellStyle name="60% - Акцент3 6" xfId="353"/>
    <cellStyle name="60% - Акцент3 6 2" xfId="354"/>
    <cellStyle name="60% - Акцент3 7" xfId="355"/>
    <cellStyle name="60% - Акцент3 7 2" xfId="356"/>
    <cellStyle name="60% - Акцент3 8" xfId="357"/>
    <cellStyle name="60% - Акцент3 8 2" xfId="358"/>
    <cellStyle name="60% - Акцент3 9" xfId="359"/>
    <cellStyle name="60% - Акцент3 9 2" xfId="360"/>
    <cellStyle name="60% — акцент4" xfId="361"/>
    <cellStyle name="60% - Акцент4 10" xfId="362"/>
    <cellStyle name="60% - Акцент4 2" xfId="363"/>
    <cellStyle name="60% - Акцент4 2 2" xfId="364"/>
    <cellStyle name="60% - Акцент4 3" xfId="365"/>
    <cellStyle name="60% - Акцент4 3 2" xfId="366"/>
    <cellStyle name="60% - Акцент4 4" xfId="367"/>
    <cellStyle name="60% - Акцент4 4 2" xfId="368"/>
    <cellStyle name="60% - Акцент4 5" xfId="369"/>
    <cellStyle name="60% - Акцент4 5 2" xfId="370"/>
    <cellStyle name="60% - Акцент4 6" xfId="371"/>
    <cellStyle name="60% - Акцент4 6 2" xfId="372"/>
    <cellStyle name="60% - Акцент4 7" xfId="373"/>
    <cellStyle name="60% - Акцент4 7 2" xfId="374"/>
    <cellStyle name="60% - Акцент4 8" xfId="375"/>
    <cellStyle name="60% - Акцент4 8 2" xfId="376"/>
    <cellStyle name="60% - Акцент4 9" xfId="377"/>
    <cellStyle name="60% - Акцент4 9 2" xfId="378"/>
    <cellStyle name="60% — акцент5" xfId="379"/>
    <cellStyle name="60% - Акцент5 10" xfId="380"/>
    <cellStyle name="60% - Акцент5 2" xfId="381"/>
    <cellStyle name="60% - Акцент5 2 2" xfId="382"/>
    <cellStyle name="60% - Акцент5 3" xfId="383"/>
    <cellStyle name="60% - Акцент5 3 2" xfId="384"/>
    <cellStyle name="60% - Акцент5 4" xfId="385"/>
    <cellStyle name="60% - Акцент5 4 2" xfId="386"/>
    <cellStyle name="60% - Акцент5 5" xfId="387"/>
    <cellStyle name="60% - Акцент5 5 2" xfId="388"/>
    <cellStyle name="60% - Акцент5 6" xfId="389"/>
    <cellStyle name="60% - Акцент5 6 2" xfId="390"/>
    <cellStyle name="60% - Акцент5 7" xfId="391"/>
    <cellStyle name="60% - Акцент5 7 2" xfId="392"/>
    <cellStyle name="60% - Акцент5 8" xfId="393"/>
    <cellStyle name="60% - Акцент5 8 2" xfId="394"/>
    <cellStyle name="60% - Акцент5 9" xfId="395"/>
    <cellStyle name="60% - Акцент5 9 2" xfId="396"/>
    <cellStyle name="60% — акцент6" xfId="397"/>
    <cellStyle name="60% - Акцент6 10" xfId="398"/>
    <cellStyle name="60% - Акцент6 2" xfId="399"/>
    <cellStyle name="60% - Акцент6 2 2" xfId="400"/>
    <cellStyle name="60% - Акцент6 3" xfId="401"/>
    <cellStyle name="60% - Акцент6 3 2" xfId="402"/>
    <cellStyle name="60% - Акцент6 4" xfId="403"/>
    <cellStyle name="60% - Акцент6 4 2" xfId="404"/>
    <cellStyle name="60% - Акцент6 5" xfId="405"/>
    <cellStyle name="60% - Акцент6 5 2" xfId="406"/>
    <cellStyle name="60% - Акцент6 6" xfId="407"/>
    <cellStyle name="60% - Акцент6 6 2" xfId="408"/>
    <cellStyle name="60% - Акцент6 7" xfId="409"/>
    <cellStyle name="60% - Акцент6 7 2" xfId="410"/>
    <cellStyle name="60% - Акцент6 8" xfId="411"/>
    <cellStyle name="60% - Акцент6 8 2" xfId="412"/>
    <cellStyle name="60% - Акцент6 9" xfId="413"/>
    <cellStyle name="60% - Акцент6 9 2" xfId="414"/>
    <cellStyle name="Accent1" xfId="415"/>
    <cellStyle name="Accent2" xfId="416"/>
    <cellStyle name="Accent3" xfId="417"/>
    <cellStyle name="Accent4" xfId="418"/>
    <cellStyle name="Accent5" xfId="419"/>
    <cellStyle name="Accent6" xfId="420"/>
    <cellStyle name="Ăčďĺđńńűëęŕ" xfId="421"/>
    <cellStyle name="Áĺççŕůčňíűé" xfId="422"/>
    <cellStyle name="Äĺíĺćíűé [0]_(ňŕá 3č)" xfId="423"/>
    <cellStyle name="Äĺíĺćíűé_(ňŕá 3č)" xfId="424"/>
    <cellStyle name="Bad" xfId="425"/>
    <cellStyle name="Calculation" xfId="426"/>
    <cellStyle name="Check Cell" xfId="427"/>
    <cellStyle name="Comma [0]_irl tel sep5" xfId="428"/>
    <cellStyle name="Comma_irl tel sep5" xfId="429"/>
    <cellStyle name="Comma0" xfId="430"/>
    <cellStyle name="Çŕůčňíűé" xfId="431"/>
    <cellStyle name="Currency [0]" xfId="432"/>
    <cellStyle name="Currency [0] 2" xfId="433"/>
    <cellStyle name="Currency [0] 2 2" xfId="434"/>
    <cellStyle name="Currency [0] 2 3" xfId="435"/>
    <cellStyle name="Currency [0] 2 4" xfId="436"/>
    <cellStyle name="Currency [0] 2 5" xfId="437"/>
    <cellStyle name="Currency [0] 2 6" xfId="438"/>
    <cellStyle name="Currency [0] 2 7" xfId="439"/>
    <cellStyle name="Currency [0] 2 8" xfId="440"/>
    <cellStyle name="Currency [0] 3" xfId="441"/>
    <cellStyle name="Currency [0] 3 2" xfId="442"/>
    <cellStyle name="Currency [0] 3 3" xfId="443"/>
    <cellStyle name="Currency [0] 3 4" xfId="444"/>
    <cellStyle name="Currency [0] 3 5" xfId="445"/>
    <cellStyle name="Currency [0] 3 6" xfId="446"/>
    <cellStyle name="Currency [0] 3 7" xfId="447"/>
    <cellStyle name="Currency [0] 3 8" xfId="448"/>
    <cellStyle name="Currency [0] 4" xfId="449"/>
    <cellStyle name="Currency [0] 4 2" xfId="450"/>
    <cellStyle name="Currency [0] 4 3" xfId="451"/>
    <cellStyle name="Currency [0] 4 4" xfId="452"/>
    <cellStyle name="Currency [0] 4 5" xfId="453"/>
    <cellStyle name="Currency [0] 4 6" xfId="454"/>
    <cellStyle name="Currency [0] 4 7" xfId="455"/>
    <cellStyle name="Currency [0] 4 8" xfId="456"/>
    <cellStyle name="Currency [0] 5" xfId="457"/>
    <cellStyle name="Currency [0] 5 2" xfId="458"/>
    <cellStyle name="Currency [0] 5 3" xfId="459"/>
    <cellStyle name="Currency [0] 5 4" xfId="460"/>
    <cellStyle name="Currency [0] 5 5" xfId="461"/>
    <cellStyle name="Currency [0] 5 6" xfId="462"/>
    <cellStyle name="Currency [0] 5 7" xfId="463"/>
    <cellStyle name="Currency [0] 5 8" xfId="464"/>
    <cellStyle name="Currency [0] 6" xfId="465"/>
    <cellStyle name="Currency [0] 6 2" xfId="466"/>
    <cellStyle name="Currency [0] 7" xfId="467"/>
    <cellStyle name="Currency [0] 7 2" xfId="468"/>
    <cellStyle name="Currency [0] 8" xfId="469"/>
    <cellStyle name="Currency [0] 8 2" xfId="470"/>
    <cellStyle name="Currency_irl tel sep5" xfId="471"/>
    <cellStyle name="Currency0" xfId="472"/>
    <cellStyle name="Date" xfId="473"/>
    <cellStyle name="Dates" xfId="474"/>
    <cellStyle name="E-mail" xfId="475"/>
    <cellStyle name="Euro" xfId="476"/>
    <cellStyle name="Explanatory Text" xfId="477"/>
    <cellStyle name="F2" xfId="478"/>
    <cellStyle name="F3" xfId="479"/>
    <cellStyle name="F4" xfId="480"/>
    <cellStyle name="F5" xfId="481"/>
    <cellStyle name="F6" xfId="482"/>
    <cellStyle name="F7" xfId="483"/>
    <cellStyle name="F8" xfId="484"/>
    <cellStyle name="Fixed" xfId="485"/>
    <cellStyle name="Good" xfId="486"/>
    <cellStyle name="Heading" xfId="487"/>
    <cellStyle name="Heading 1" xfId="488"/>
    <cellStyle name="Heading 2" xfId="489"/>
    <cellStyle name="Heading 3" xfId="490"/>
    <cellStyle name="Heading 4" xfId="491"/>
    <cellStyle name="Heading2" xfId="492"/>
    <cellStyle name="Îáű÷íűé__FES" xfId="493"/>
    <cellStyle name="Îňęđűâŕâřŕ˙ń˙ ăčďĺđńńűëęŕ" xfId="494"/>
    <cellStyle name="Input" xfId="495"/>
    <cellStyle name="Inputs" xfId="496"/>
    <cellStyle name="Inputs (const)" xfId="497"/>
    <cellStyle name="Inputs Co" xfId="498"/>
    <cellStyle name="Linked Cell" xfId="499"/>
    <cellStyle name="Neutral" xfId="500"/>
    <cellStyle name="normal" xfId="501"/>
    <cellStyle name="Normal 2" xfId="502"/>
    <cellStyle name="normal 3" xfId="503"/>
    <cellStyle name="normal 4" xfId="504"/>
    <cellStyle name="normal 5" xfId="505"/>
    <cellStyle name="normal 6" xfId="506"/>
    <cellStyle name="normal 7" xfId="507"/>
    <cellStyle name="normal 8" xfId="508"/>
    <cellStyle name="normal 9" xfId="509"/>
    <cellStyle name="normal_1" xfId="510"/>
    <cellStyle name="Normal1" xfId="511"/>
    <cellStyle name="normбlnм_laroux" xfId="512"/>
    <cellStyle name="Note" xfId="513"/>
    <cellStyle name="Ôčíŕíńîâűé [0]_(ňŕá 3č)" xfId="514"/>
    <cellStyle name="Ôčíŕíńîâűé_(ňŕá 3č)" xfId="515"/>
    <cellStyle name="Output" xfId="516"/>
    <cellStyle name="Price_Body" xfId="517"/>
    <cellStyle name="SAPBEXaggData" xfId="518"/>
    <cellStyle name="SAPBEXaggDataEmph" xfId="519"/>
    <cellStyle name="SAPBEXaggItem" xfId="520"/>
    <cellStyle name="SAPBEXaggItemX" xfId="521"/>
    <cellStyle name="SAPBEXchaText" xfId="522"/>
    <cellStyle name="SAPBEXexcBad7" xfId="523"/>
    <cellStyle name="SAPBEXexcBad8" xfId="524"/>
    <cellStyle name="SAPBEXexcBad9" xfId="525"/>
    <cellStyle name="SAPBEXexcCritical4" xfId="526"/>
    <cellStyle name="SAPBEXexcCritical5" xfId="527"/>
    <cellStyle name="SAPBEXexcCritical6" xfId="528"/>
    <cellStyle name="SAPBEXexcGood1" xfId="529"/>
    <cellStyle name="SAPBEXexcGood2" xfId="530"/>
    <cellStyle name="SAPBEXexcGood3" xfId="531"/>
    <cellStyle name="SAPBEXfilterDrill" xfId="532"/>
    <cellStyle name="SAPBEXfilterItem" xfId="533"/>
    <cellStyle name="SAPBEXfilterText" xfId="534"/>
    <cellStyle name="SAPBEXformats" xfId="535"/>
    <cellStyle name="SAPBEXheaderItem" xfId="536"/>
    <cellStyle name="SAPBEXheaderText" xfId="537"/>
    <cellStyle name="SAPBEXHLevel0" xfId="538"/>
    <cellStyle name="SAPBEXHLevel0X" xfId="539"/>
    <cellStyle name="SAPBEXHLevel1" xfId="540"/>
    <cellStyle name="SAPBEXHLevel1X" xfId="541"/>
    <cellStyle name="SAPBEXHLevel2" xfId="542"/>
    <cellStyle name="SAPBEXHLevel2X" xfId="543"/>
    <cellStyle name="SAPBEXHLevel3" xfId="544"/>
    <cellStyle name="SAPBEXHLevel3X" xfId="545"/>
    <cellStyle name="SAPBEXinputData" xfId="546"/>
    <cellStyle name="SAPBEXresData" xfId="547"/>
    <cellStyle name="SAPBEXresDataEmph" xfId="548"/>
    <cellStyle name="SAPBEXresItem" xfId="549"/>
    <cellStyle name="SAPBEXresItemX" xfId="550"/>
    <cellStyle name="SAPBEXstdData" xfId="551"/>
    <cellStyle name="SAPBEXstdDataEmph" xfId="552"/>
    <cellStyle name="SAPBEXstdItem" xfId="553"/>
    <cellStyle name="SAPBEXstdItemX" xfId="554"/>
    <cellStyle name="SAPBEXtitle" xfId="555"/>
    <cellStyle name="SAPBEXundefined" xfId="556"/>
    <cellStyle name="Style 1" xfId="557"/>
    <cellStyle name="Table Heading" xfId="558"/>
    <cellStyle name="Title" xfId="559"/>
    <cellStyle name="Total" xfId="560"/>
    <cellStyle name="Warning Text" xfId="561"/>
    <cellStyle name="Акцент1" xfId="562"/>
    <cellStyle name="Акцент1 10" xfId="563"/>
    <cellStyle name="Акцент1 2" xfId="564"/>
    <cellStyle name="Акцент1 2 2" xfId="565"/>
    <cellStyle name="Акцент1 3" xfId="566"/>
    <cellStyle name="Акцент1 3 2" xfId="567"/>
    <cellStyle name="Акцент1 4" xfId="568"/>
    <cellStyle name="Акцент1 4 2" xfId="569"/>
    <cellStyle name="Акцент1 5" xfId="570"/>
    <cellStyle name="Акцент1 5 2" xfId="571"/>
    <cellStyle name="Акцент1 6" xfId="572"/>
    <cellStyle name="Акцент1 6 2" xfId="573"/>
    <cellStyle name="Акцент1 7" xfId="574"/>
    <cellStyle name="Акцент1 7 2" xfId="575"/>
    <cellStyle name="Акцент1 8" xfId="576"/>
    <cellStyle name="Акцент1 8 2" xfId="577"/>
    <cellStyle name="Акцент1 9" xfId="578"/>
    <cellStyle name="Акцент1 9 2" xfId="579"/>
    <cellStyle name="Акцент2" xfId="580"/>
    <cellStyle name="Акцент2 10" xfId="581"/>
    <cellStyle name="Акцент2 2" xfId="582"/>
    <cellStyle name="Акцент2 2 2" xfId="583"/>
    <cellStyle name="Акцент2 3" xfId="584"/>
    <cellStyle name="Акцент2 3 2" xfId="585"/>
    <cellStyle name="Акцент2 4" xfId="586"/>
    <cellStyle name="Акцент2 4 2" xfId="587"/>
    <cellStyle name="Акцент2 5" xfId="588"/>
    <cellStyle name="Акцент2 5 2" xfId="589"/>
    <cellStyle name="Акцент2 6" xfId="590"/>
    <cellStyle name="Акцент2 6 2" xfId="591"/>
    <cellStyle name="Акцент2 7" xfId="592"/>
    <cellStyle name="Акцент2 7 2" xfId="593"/>
    <cellStyle name="Акцент2 8" xfId="594"/>
    <cellStyle name="Акцент2 8 2" xfId="595"/>
    <cellStyle name="Акцент2 9" xfId="596"/>
    <cellStyle name="Акцент2 9 2" xfId="597"/>
    <cellStyle name="Акцент3" xfId="598"/>
    <cellStyle name="Акцент3 10" xfId="599"/>
    <cellStyle name="Акцент3 2" xfId="600"/>
    <cellStyle name="Акцент3 2 2" xfId="601"/>
    <cellStyle name="Акцент3 3" xfId="602"/>
    <cellStyle name="Акцент3 3 2" xfId="603"/>
    <cellStyle name="Акцент3 4" xfId="604"/>
    <cellStyle name="Акцент3 4 2" xfId="605"/>
    <cellStyle name="Акцент3 5" xfId="606"/>
    <cellStyle name="Акцент3 5 2" xfId="607"/>
    <cellStyle name="Акцент3 6" xfId="608"/>
    <cellStyle name="Акцент3 6 2" xfId="609"/>
    <cellStyle name="Акцент3 7" xfId="610"/>
    <cellStyle name="Акцент3 7 2" xfId="611"/>
    <cellStyle name="Акцент3 8" xfId="612"/>
    <cellStyle name="Акцент3 8 2" xfId="613"/>
    <cellStyle name="Акцент3 9" xfId="614"/>
    <cellStyle name="Акцент3 9 2" xfId="615"/>
    <cellStyle name="Акцент4" xfId="616"/>
    <cellStyle name="Акцент4 10" xfId="617"/>
    <cellStyle name="Акцент4 2" xfId="618"/>
    <cellStyle name="Акцент4 2 2" xfId="619"/>
    <cellStyle name="Акцент4 3" xfId="620"/>
    <cellStyle name="Акцент4 3 2" xfId="621"/>
    <cellStyle name="Акцент4 4" xfId="622"/>
    <cellStyle name="Акцент4 4 2" xfId="623"/>
    <cellStyle name="Акцент4 5" xfId="624"/>
    <cellStyle name="Акцент4 5 2" xfId="625"/>
    <cellStyle name="Акцент4 6" xfId="626"/>
    <cellStyle name="Акцент4 6 2" xfId="627"/>
    <cellStyle name="Акцент4 7" xfId="628"/>
    <cellStyle name="Акцент4 7 2" xfId="629"/>
    <cellStyle name="Акцент4 8" xfId="630"/>
    <cellStyle name="Акцент4 8 2" xfId="631"/>
    <cellStyle name="Акцент4 9" xfId="632"/>
    <cellStyle name="Акцент4 9 2" xfId="633"/>
    <cellStyle name="Акцент5" xfId="634"/>
    <cellStyle name="Акцент5 10" xfId="635"/>
    <cellStyle name="Акцент5 2" xfId="636"/>
    <cellStyle name="Акцент5 2 2" xfId="637"/>
    <cellStyle name="Акцент5 3" xfId="638"/>
    <cellStyle name="Акцент5 3 2" xfId="639"/>
    <cellStyle name="Акцент5 4" xfId="640"/>
    <cellStyle name="Акцент5 4 2" xfId="641"/>
    <cellStyle name="Акцент5 5" xfId="642"/>
    <cellStyle name="Акцент5 5 2" xfId="643"/>
    <cellStyle name="Акцент5 6" xfId="644"/>
    <cellStyle name="Акцент5 6 2" xfId="645"/>
    <cellStyle name="Акцент5 7" xfId="646"/>
    <cellStyle name="Акцент5 7 2" xfId="647"/>
    <cellStyle name="Акцент5 8" xfId="648"/>
    <cellStyle name="Акцент5 8 2" xfId="649"/>
    <cellStyle name="Акцент5 9" xfId="650"/>
    <cellStyle name="Акцент5 9 2" xfId="651"/>
    <cellStyle name="Акцент6" xfId="652"/>
    <cellStyle name="Акцент6 10" xfId="653"/>
    <cellStyle name="Акцент6 2" xfId="654"/>
    <cellStyle name="Акцент6 2 2" xfId="655"/>
    <cellStyle name="Акцент6 3" xfId="656"/>
    <cellStyle name="Акцент6 3 2" xfId="657"/>
    <cellStyle name="Акцент6 4" xfId="658"/>
    <cellStyle name="Акцент6 4 2" xfId="659"/>
    <cellStyle name="Акцент6 5" xfId="660"/>
    <cellStyle name="Акцент6 5 2" xfId="661"/>
    <cellStyle name="Акцент6 6" xfId="662"/>
    <cellStyle name="Акцент6 6 2" xfId="663"/>
    <cellStyle name="Акцент6 7" xfId="664"/>
    <cellStyle name="Акцент6 7 2" xfId="665"/>
    <cellStyle name="Акцент6 8" xfId="666"/>
    <cellStyle name="Акцент6 8 2" xfId="667"/>
    <cellStyle name="Акцент6 9" xfId="668"/>
    <cellStyle name="Акцент6 9 2" xfId="669"/>
    <cellStyle name="Беззащитный" xfId="670"/>
    <cellStyle name="Ввод " xfId="671"/>
    <cellStyle name="Ввод  10" xfId="672"/>
    <cellStyle name="Ввод  2" xfId="673"/>
    <cellStyle name="Ввод  2 2" xfId="674"/>
    <cellStyle name="Ввод  2_BALANCE.WARM.2011YEAR(v0.7)" xfId="675"/>
    <cellStyle name="Ввод  3" xfId="676"/>
    <cellStyle name="Ввод  3 2" xfId="677"/>
    <cellStyle name="Ввод  3_BALANCE.WARM.2011YEAR(v0.7)" xfId="678"/>
    <cellStyle name="Ввод  4" xfId="679"/>
    <cellStyle name="Ввод  4 2" xfId="680"/>
    <cellStyle name="Ввод  4_BALANCE.WARM.2011YEAR(v0.7)" xfId="681"/>
    <cellStyle name="Ввод  5" xfId="682"/>
    <cellStyle name="Ввод  5 2" xfId="683"/>
    <cellStyle name="Ввод  5_BALANCE.WARM.2011YEAR(v0.7)" xfId="684"/>
    <cellStyle name="Ввод  6" xfId="685"/>
    <cellStyle name="Ввод  6 2" xfId="686"/>
    <cellStyle name="Ввод  6_BALANCE.WARM.2011YEAR(v0.7)" xfId="687"/>
    <cellStyle name="Ввод  7" xfId="688"/>
    <cellStyle name="Ввод  7 2" xfId="689"/>
    <cellStyle name="Ввод  7_BALANCE.WARM.2011YEAR(v0.7)" xfId="690"/>
    <cellStyle name="Ввод  8" xfId="691"/>
    <cellStyle name="Ввод  8 2" xfId="692"/>
    <cellStyle name="Ввод  8_BALANCE.WARM.2011YEAR(v0.7)" xfId="693"/>
    <cellStyle name="Ввод  9" xfId="694"/>
    <cellStyle name="Ввод  9 2" xfId="695"/>
    <cellStyle name="Ввод  9_BALANCE.WARM.2011YEAR(v0.7)" xfId="696"/>
    <cellStyle name="Вывод" xfId="697"/>
    <cellStyle name="Вывод 10" xfId="698"/>
    <cellStyle name="Вывод 2" xfId="699"/>
    <cellStyle name="Вывод 2 2" xfId="700"/>
    <cellStyle name="Вывод 2_BALANCE.WARM.2011YEAR(v0.7)" xfId="701"/>
    <cellStyle name="Вывод 3" xfId="702"/>
    <cellStyle name="Вывод 3 2" xfId="703"/>
    <cellStyle name="Вывод 3_BALANCE.WARM.2011YEAR(v0.7)" xfId="704"/>
    <cellStyle name="Вывод 4" xfId="705"/>
    <cellStyle name="Вывод 4 2" xfId="706"/>
    <cellStyle name="Вывод 4_BALANCE.WARM.2011YEAR(v0.7)" xfId="707"/>
    <cellStyle name="Вывод 5" xfId="708"/>
    <cellStyle name="Вывод 5 2" xfId="709"/>
    <cellStyle name="Вывод 5_BALANCE.WARM.2011YEAR(v0.7)" xfId="710"/>
    <cellStyle name="Вывод 6" xfId="711"/>
    <cellStyle name="Вывод 6 2" xfId="712"/>
    <cellStyle name="Вывод 6_BALANCE.WARM.2011YEAR(v0.7)" xfId="713"/>
    <cellStyle name="Вывод 7" xfId="714"/>
    <cellStyle name="Вывод 7 2" xfId="715"/>
    <cellStyle name="Вывод 7_BALANCE.WARM.2011YEAR(v0.7)" xfId="716"/>
    <cellStyle name="Вывод 8" xfId="717"/>
    <cellStyle name="Вывод 8 2" xfId="718"/>
    <cellStyle name="Вывод 8_BALANCE.WARM.2011YEAR(v0.7)" xfId="719"/>
    <cellStyle name="Вывод 9" xfId="720"/>
    <cellStyle name="Вывод 9 2" xfId="721"/>
    <cellStyle name="Вывод 9_BALANCE.WARM.2011YEAR(v0.7)" xfId="722"/>
    <cellStyle name="Вычисление" xfId="723"/>
    <cellStyle name="Вычисление 10" xfId="724"/>
    <cellStyle name="Вычисление 2" xfId="725"/>
    <cellStyle name="Вычисление 2 2" xfId="726"/>
    <cellStyle name="Вычисление 2_BALANCE.WARM.2011YEAR(v0.7)" xfId="727"/>
    <cellStyle name="Вычисление 3" xfId="728"/>
    <cellStyle name="Вычисление 3 2" xfId="729"/>
    <cellStyle name="Вычисление 3_BALANCE.WARM.2011YEAR(v0.7)" xfId="730"/>
    <cellStyle name="Вычисление 4" xfId="731"/>
    <cellStyle name="Вычисление 4 2" xfId="732"/>
    <cellStyle name="Вычисление 4_BALANCE.WARM.2011YEAR(v0.7)" xfId="733"/>
    <cellStyle name="Вычисление 5" xfId="734"/>
    <cellStyle name="Вычисление 5 2" xfId="735"/>
    <cellStyle name="Вычисление 5_BALANCE.WARM.2011YEAR(v0.7)" xfId="736"/>
    <cellStyle name="Вычисление 6" xfId="737"/>
    <cellStyle name="Вычисление 6 2" xfId="738"/>
    <cellStyle name="Вычисление 6_BALANCE.WARM.2011YEAR(v0.7)" xfId="739"/>
    <cellStyle name="Вычисление 7" xfId="740"/>
    <cellStyle name="Вычисление 7 2" xfId="741"/>
    <cellStyle name="Вычисление 7_BALANCE.WARM.2011YEAR(v0.7)" xfId="742"/>
    <cellStyle name="Вычисление 8" xfId="743"/>
    <cellStyle name="Вычисление 8 2" xfId="744"/>
    <cellStyle name="Вычисление 8_BALANCE.WARM.2011YEAR(v0.7)" xfId="745"/>
    <cellStyle name="Вычисление 9" xfId="746"/>
    <cellStyle name="Вычисление 9 2" xfId="747"/>
    <cellStyle name="Вычисление 9_BALANCE.WARM.2011YEAR(v0.7)" xfId="748"/>
    <cellStyle name="Hyperlink" xfId="749"/>
    <cellStyle name="Гиперссылка 2" xfId="750"/>
    <cellStyle name="Гиперссылка 3" xfId="751"/>
    <cellStyle name="Гиперссылка 4" xfId="752"/>
    <cellStyle name="ДАТА" xfId="753"/>
    <cellStyle name="ДАТА 2" xfId="754"/>
    <cellStyle name="ДАТА 3" xfId="755"/>
    <cellStyle name="ДАТА 4" xfId="756"/>
    <cellStyle name="ДАТА 5" xfId="757"/>
    <cellStyle name="ДАТА 6" xfId="758"/>
    <cellStyle name="ДАТА 7" xfId="759"/>
    <cellStyle name="ДАТА 8" xfId="760"/>
    <cellStyle name="ДАТА_1" xfId="761"/>
    <cellStyle name="Currency" xfId="762"/>
    <cellStyle name="Currency [0]" xfId="763"/>
    <cellStyle name="Денежный 2" xfId="764"/>
    <cellStyle name="Денежный 2 2" xfId="765"/>
    <cellStyle name="Заголовок" xfId="766"/>
    <cellStyle name="Заголовок 1" xfId="767"/>
    <cellStyle name="Заголовок 1 10" xfId="768"/>
    <cellStyle name="Заголовок 1 2" xfId="769"/>
    <cellStyle name="Заголовок 1 2 2" xfId="770"/>
    <cellStyle name="Заголовок 1 2_BALANCE.WARM.2011YEAR(v0.7)" xfId="771"/>
    <cellStyle name="Заголовок 1 3" xfId="772"/>
    <cellStyle name="Заголовок 1 3 2" xfId="773"/>
    <cellStyle name="Заголовок 1 3_BALANCE.WARM.2011YEAR(v0.7)" xfId="774"/>
    <cellStyle name="Заголовок 1 4" xfId="775"/>
    <cellStyle name="Заголовок 1 4 2" xfId="776"/>
    <cellStyle name="Заголовок 1 4_BALANCE.WARM.2011YEAR(v0.7)" xfId="777"/>
    <cellStyle name="Заголовок 1 5" xfId="778"/>
    <cellStyle name="Заголовок 1 5 2" xfId="779"/>
    <cellStyle name="Заголовок 1 5_BALANCE.WARM.2011YEAR(v0.7)" xfId="780"/>
    <cellStyle name="Заголовок 1 6" xfId="781"/>
    <cellStyle name="Заголовок 1 6 2" xfId="782"/>
    <cellStyle name="Заголовок 1 6_BALANCE.WARM.2011YEAR(v0.7)" xfId="783"/>
    <cellStyle name="Заголовок 1 7" xfId="784"/>
    <cellStyle name="Заголовок 1 7 2" xfId="785"/>
    <cellStyle name="Заголовок 1 7_BALANCE.WARM.2011YEAR(v0.7)" xfId="786"/>
    <cellStyle name="Заголовок 1 8" xfId="787"/>
    <cellStyle name="Заголовок 1 8 2" xfId="788"/>
    <cellStyle name="Заголовок 1 8_BALANCE.WARM.2011YEAR(v0.7)" xfId="789"/>
    <cellStyle name="Заголовок 1 9" xfId="790"/>
    <cellStyle name="Заголовок 1 9 2" xfId="791"/>
    <cellStyle name="Заголовок 1 9_BALANCE.WARM.2011YEAR(v0.7)" xfId="792"/>
    <cellStyle name="Заголовок 2" xfId="793"/>
    <cellStyle name="Заголовок 2 10" xfId="794"/>
    <cellStyle name="Заголовок 2 2" xfId="795"/>
    <cellStyle name="Заголовок 2 2 2" xfId="796"/>
    <cellStyle name="Заголовок 2 2_BALANCE.WARM.2011YEAR(v0.7)" xfId="797"/>
    <cellStyle name="Заголовок 2 3" xfId="798"/>
    <cellStyle name="Заголовок 2 3 2" xfId="799"/>
    <cellStyle name="Заголовок 2 3_BALANCE.WARM.2011YEAR(v0.7)" xfId="800"/>
    <cellStyle name="Заголовок 2 4" xfId="801"/>
    <cellStyle name="Заголовок 2 4 2" xfId="802"/>
    <cellStyle name="Заголовок 2 4_BALANCE.WARM.2011YEAR(v0.7)" xfId="803"/>
    <cellStyle name="Заголовок 2 5" xfId="804"/>
    <cellStyle name="Заголовок 2 5 2" xfId="805"/>
    <cellStyle name="Заголовок 2 5_BALANCE.WARM.2011YEAR(v0.7)" xfId="806"/>
    <cellStyle name="Заголовок 2 6" xfId="807"/>
    <cellStyle name="Заголовок 2 6 2" xfId="808"/>
    <cellStyle name="Заголовок 2 6_BALANCE.WARM.2011YEAR(v0.7)" xfId="809"/>
    <cellStyle name="Заголовок 2 7" xfId="810"/>
    <cellStyle name="Заголовок 2 7 2" xfId="811"/>
    <cellStyle name="Заголовок 2 7_BALANCE.WARM.2011YEAR(v0.7)" xfId="812"/>
    <cellStyle name="Заголовок 2 8" xfId="813"/>
    <cellStyle name="Заголовок 2 8 2" xfId="814"/>
    <cellStyle name="Заголовок 2 8_BALANCE.WARM.2011YEAR(v0.7)" xfId="815"/>
    <cellStyle name="Заголовок 2 9" xfId="816"/>
    <cellStyle name="Заголовок 2 9 2" xfId="817"/>
    <cellStyle name="Заголовок 2 9_BALANCE.WARM.2011YEAR(v0.7)" xfId="818"/>
    <cellStyle name="Заголовок 3" xfId="819"/>
    <cellStyle name="Заголовок 3 10" xfId="820"/>
    <cellStyle name="Заголовок 3 2" xfId="821"/>
    <cellStyle name="Заголовок 3 2 2" xfId="822"/>
    <cellStyle name="Заголовок 3 2_BALANCE.WARM.2011YEAR(v0.7)" xfId="823"/>
    <cellStyle name="Заголовок 3 3" xfId="824"/>
    <cellStyle name="Заголовок 3 3 2" xfId="825"/>
    <cellStyle name="Заголовок 3 3_BALANCE.WARM.2011YEAR(v0.7)" xfId="826"/>
    <cellStyle name="Заголовок 3 4" xfId="827"/>
    <cellStyle name="Заголовок 3 4 2" xfId="828"/>
    <cellStyle name="Заголовок 3 4_BALANCE.WARM.2011YEAR(v0.7)" xfId="829"/>
    <cellStyle name="Заголовок 3 5" xfId="830"/>
    <cellStyle name="Заголовок 3 5 2" xfId="831"/>
    <cellStyle name="Заголовок 3 5_BALANCE.WARM.2011YEAR(v0.7)" xfId="832"/>
    <cellStyle name="Заголовок 3 6" xfId="833"/>
    <cellStyle name="Заголовок 3 6 2" xfId="834"/>
    <cellStyle name="Заголовок 3 6_BALANCE.WARM.2011YEAR(v0.7)" xfId="835"/>
    <cellStyle name="Заголовок 3 7" xfId="836"/>
    <cellStyle name="Заголовок 3 7 2" xfId="837"/>
    <cellStyle name="Заголовок 3 7_BALANCE.WARM.2011YEAR(v0.7)" xfId="838"/>
    <cellStyle name="Заголовок 3 8" xfId="839"/>
    <cellStyle name="Заголовок 3 8 2" xfId="840"/>
    <cellStyle name="Заголовок 3 8_BALANCE.WARM.2011YEAR(v0.7)" xfId="841"/>
    <cellStyle name="Заголовок 3 9" xfId="842"/>
    <cellStyle name="Заголовок 3 9 2" xfId="843"/>
    <cellStyle name="Заголовок 3 9_BALANCE.WARM.2011YEAR(v0.7)" xfId="844"/>
    <cellStyle name="Заголовок 4" xfId="845"/>
    <cellStyle name="Заголовок 4 10" xfId="846"/>
    <cellStyle name="Заголовок 4 2" xfId="847"/>
    <cellStyle name="Заголовок 4 2 2" xfId="848"/>
    <cellStyle name="Заголовок 4 3" xfId="849"/>
    <cellStyle name="Заголовок 4 3 2" xfId="850"/>
    <cellStyle name="Заголовок 4 4" xfId="851"/>
    <cellStyle name="Заголовок 4 4 2" xfId="852"/>
    <cellStyle name="Заголовок 4 5" xfId="853"/>
    <cellStyle name="Заголовок 4 5 2" xfId="854"/>
    <cellStyle name="Заголовок 4 6" xfId="855"/>
    <cellStyle name="Заголовок 4 6 2" xfId="856"/>
    <cellStyle name="Заголовок 4 7" xfId="857"/>
    <cellStyle name="Заголовок 4 7 2" xfId="858"/>
    <cellStyle name="Заголовок 4 8" xfId="859"/>
    <cellStyle name="Заголовок 4 8 2" xfId="860"/>
    <cellStyle name="Заголовок 4 9" xfId="861"/>
    <cellStyle name="Заголовок 4 9 2" xfId="862"/>
    <cellStyle name="ЗАГОЛОВОК1" xfId="863"/>
    <cellStyle name="ЗАГОЛОВОК2" xfId="864"/>
    <cellStyle name="ЗаголовокСтолбца" xfId="865"/>
    <cellStyle name="Защитный" xfId="866"/>
    <cellStyle name="Значение" xfId="867"/>
    <cellStyle name="Зоголовок" xfId="868"/>
    <cellStyle name="Итог" xfId="869"/>
    <cellStyle name="Итог 10" xfId="870"/>
    <cellStyle name="Итог 2" xfId="871"/>
    <cellStyle name="Итог 2 2" xfId="872"/>
    <cellStyle name="Итог 2_BALANCE.WARM.2011YEAR(v0.7)" xfId="873"/>
    <cellStyle name="Итог 3" xfId="874"/>
    <cellStyle name="Итог 3 2" xfId="875"/>
    <cellStyle name="Итог 3_BALANCE.WARM.2011YEAR(v0.7)" xfId="876"/>
    <cellStyle name="Итог 4" xfId="877"/>
    <cellStyle name="Итог 4 2" xfId="878"/>
    <cellStyle name="Итог 4_BALANCE.WARM.2011YEAR(v0.7)" xfId="879"/>
    <cellStyle name="Итог 5" xfId="880"/>
    <cellStyle name="Итог 5 2" xfId="881"/>
    <cellStyle name="Итог 5_BALANCE.WARM.2011YEAR(v0.7)" xfId="882"/>
    <cellStyle name="Итог 6" xfId="883"/>
    <cellStyle name="Итог 6 2" xfId="884"/>
    <cellStyle name="Итог 6_BALANCE.WARM.2011YEAR(v0.7)" xfId="885"/>
    <cellStyle name="Итог 7" xfId="886"/>
    <cellStyle name="Итог 7 2" xfId="887"/>
    <cellStyle name="Итог 7_BALANCE.WARM.2011YEAR(v0.7)" xfId="888"/>
    <cellStyle name="Итог 8" xfId="889"/>
    <cellStyle name="Итог 8 2" xfId="890"/>
    <cellStyle name="Итог 8_BALANCE.WARM.2011YEAR(v0.7)" xfId="891"/>
    <cellStyle name="Итог 9" xfId="892"/>
    <cellStyle name="Итог 9 2" xfId="893"/>
    <cellStyle name="Итог 9_BALANCE.WARM.2011YEAR(v0.7)" xfId="894"/>
    <cellStyle name="Итого" xfId="895"/>
    <cellStyle name="ИТОГОВЫЙ" xfId="896"/>
    <cellStyle name="ИТОГОВЫЙ 2" xfId="897"/>
    <cellStyle name="ИТОГОВЫЙ 3" xfId="898"/>
    <cellStyle name="ИТОГОВЫЙ 4" xfId="899"/>
    <cellStyle name="ИТОГОВЫЙ 5" xfId="900"/>
    <cellStyle name="ИТОГОВЫЙ 6" xfId="901"/>
    <cellStyle name="ИТОГОВЫЙ 7" xfId="902"/>
    <cellStyle name="ИТОГОВЫЙ 8" xfId="903"/>
    <cellStyle name="ИТОГОВЫЙ_1" xfId="904"/>
    <cellStyle name="Контрольная ячейка" xfId="905"/>
    <cellStyle name="Контрольная ячейка 10" xfId="906"/>
    <cellStyle name="Контрольная ячейка 2" xfId="907"/>
    <cellStyle name="Контрольная ячейка 2 2" xfId="908"/>
    <cellStyle name="Контрольная ячейка 2_BALANCE.WARM.2011YEAR(v0.7)" xfId="909"/>
    <cellStyle name="Контрольная ячейка 3" xfId="910"/>
    <cellStyle name="Контрольная ячейка 3 2" xfId="911"/>
    <cellStyle name="Контрольная ячейка 3_BALANCE.WARM.2011YEAR(v0.7)" xfId="912"/>
    <cellStyle name="Контрольная ячейка 4" xfId="913"/>
    <cellStyle name="Контрольная ячейка 4 2" xfId="914"/>
    <cellStyle name="Контрольная ячейка 4_BALANCE.WARM.2011YEAR(v0.7)" xfId="915"/>
    <cellStyle name="Контрольная ячейка 5" xfId="916"/>
    <cellStyle name="Контрольная ячейка 5 2" xfId="917"/>
    <cellStyle name="Контрольная ячейка 5_BALANCE.WARM.2011YEAR(v0.7)" xfId="918"/>
    <cellStyle name="Контрольная ячейка 6" xfId="919"/>
    <cellStyle name="Контрольная ячейка 6 2" xfId="920"/>
    <cellStyle name="Контрольная ячейка 6_BALANCE.WARM.2011YEAR(v0.7)" xfId="921"/>
    <cellStyle name="Контрольная ячейка 7" xfId="922"/>
    <cellStyle name="Контрольная ячейка 7 2" xfId="923"/>
    <cellStyle name="Контрольная ячейка 7_BALANCE.WARM.2011YEAR(v0.7)" xfId="924"/>
    <cellStyle name="Контрольная ячейка 8" xfId="925"/>
    <cellStyle name="Контрольная ячейка 8 2" xfId="926"/>
    <cellStyle name="Контрольная ячейка 8_BALANCE.WARM.2011YEAR(v0.7)" xfId="927"/>
    <cellStyle name="Контрольная ячейка 9" xfId="928"/>
    <cellStyle name="Контрольная ячейка 9 2" xfId="929"/>
    <cellStyle name="Контрольная ячейка 9_BALANCE.WARM.2011YEAR(v0.7)" xfId="930"/>
    <cellStyle name="Мои наименования показателей" xfId="931"/>
    <cellStyle name="Мои наименования показателей 2" xfId="932"/>
    <cellStyle name="Мои наименования показателей 2 2" xfId="933"/>
    <cellStyle name="Мои наименования показателей 2 3" xfId="934"/>
    <cellStyle name="Мои наименования показателей 2 4" xfId="935"/>
    <cellStyle name="Мои наименования показателей 2 5" xfId="936"/>
    <cellStyle name="Мои наименования показателей 2 6" xfId="937"/>
    <cellStyle name="Мои наименования показателей 2 7" xfId="938"/>
    <cellStyle name="Мои наименования показателей 2 8" xfId="939"/>
    <cellStyle name="Мои наименования показателей 2_1" xfId="940"/>
    <cellStyle name="Мои наименования показателей 3" xfId="941"/>
    <cellStyle name="Мои наименования показателей 3 2" xfId="942"/>
    <cellStyle name="Мои наименования показателей 3 3" xfId="943"/>
    <cellStyle name="Мои наименования показателей 3 4" xfId="944"/>
    <cellStyle name="Мои наименования показателей 3 5" xfId="945"/>
    <cellStyle name="Мои наименования показателей 3 6" xfId="946"/>
    <cellStyle name="Мои наименования показателей 3 7" xfId="947"/>
    <cellStyle name="Мои наименования показателей 3 8" xfId="948"/>
    <cellStyle name="Мои наименования показателей 3_1" xfId="949"/>
    <cellStyle name="Мои наименования показателей 4" xfId="950"/>
    <cellStyle name="Мои наименования показателей 4 2" xfId="951"/>
    <cellStyle name="Мои наименования показателей 4 3" xfId="952"/>
    <cellStyle name="Мои наименования показателей 4 4" xfId="953"/>
    <cellStyle name="Мои наименования показателей 4 5" xfId="954"/>
    <cellStyle name="Мои наименования показателей 4 6" xfId="955"/>
    <cellStyle name="Мои наименования показателей 4 7" xfId="956"/>
    <cellStyle name="Мои наименования показателей 4 8" xfId="957"/>
    <cellStyle name="Мои наименования показателей 4_1" xfId="958"/>
    <cellStyle name="Мои наименования показателей 5" xfId="959"/>
    <cellStyle name="Мои наименования показателей 5 2" xfId="960"/>
    <cellStyle name="Мои наименования показателей 5 3" xfId="961"/>
    <cellStyle name="Мои наименования показателей 5 4" xfId="962"/>
    <cellStyle name="Мои наименования показателей 5 5" xfId="963"/>
    <cellStyle name="Мои наименования показателей 5 6" xfId="964"/>
    <cellStyle name="Мои наименования показателей 5 7" xfId="965"/>
    <cellStyle name="Мои наименования показателей 5 8" xfId="966"/>
    <cellStyle name="Мои наименования показателей 5_1" xfId="967"/>
    <cellStyle name="Мои наименования показателей 6" xfId="968"/>
    <cellStyle name="Мои наименования показателей 6 2" xfId="969"/>
    <cellStyle name="Мои наименования показателей 6_GP.CALC.FINPOK(v1.0)" xfId="970"/>
    <cellStyle name="Мои наименования показателей 7" xfId="971"/>
    <cellStyle name="Мои наименования показателей 7 2" xfId="972"/>
    <cellStyle name="Мои наименования показателей 7_GP.CALC.FINPOK(v1.0)" xfId="973"/>
    <cellStyle name="Мои наименования показателей 8" xfId="974"/>
    <cellStyle name="Мои наименования показателей 8 2" xfId="975"/>
    <cellStyle name="Мои наименования показателей 8_GP.CALC.FINPOK(v1.0)" xfId="976"/>
    <cellStyle name="Мои наименования показателей_46TE.RT(v1.0)" xfId="977"/>
    <cellStyle name="Мой заголовок" xfId="978"/>
    <cellStyle name="Мой заголовок листа" xfId="979"/>
    <cellStyle name="Мой заголовок листа 2" xfId="980"/>
    <cellStyle name="назв фил" xfId="981"/>
    <cellStyle name="Название" xfId="982"/>
    <cellStyle name="Название 10" xfId="983"/>
    <cellStyle name="Название 2" xfId="984"/>
    <cellStyle name="Название 2 2" xfId="985"/>
    <cellStyle name="Название 3" xfId="986"/>
    <cellStyle name="Название 3 2" xfId="987"/>
    <cellStyle name="Название 4" xfId="988"/>
    <cellStyle name="Название 4 2" xfId="989"/>
    <cellStyle name="Название 5" xfId="990"/>
    <cellStyle name="Название 5 2" xfId="991"/>
    <cellStyle name="Название 6" xfId="992"/>
    <cellStyle name="Название 6 2" xfId="993"/>
    <cellStyle name="Название 7" xfId="994"/>
    <cellStyle name="Название 7 2" xfId="995"/>
    <cellStyle name="Название 8" xfId="996"/>
    <cellStyle name="Название 8 2" xfId="997"/>
    <cellStyle name="Название 9" xfId="998"/>
    <cellStyle name="Название 9 2" xfId="999"/>
    <cellStyle name="Нейтральный" xfId="1000"/>
    <cellStyle name="Нейтральный 10" xfId="1001"/>
    <cellStyle name="Нейтральный 2" xfId="1002"/>
    <cellStyle name="Нейтральный 2 2" xfId="1003"/>
    <cellStyle name="Нейтральный 3" xfId="1004"/>
    <cellStyle name="Нейтральный 3 2" xfId="1005"/>
    <cellStyle name="Нейтральный 4" xfId="1006"/>
    <cellStyle name="Нейтральный 4 2" xfId="1007"/>
    <cellStyle name="Нейтральный 5" xfId="1008"/>
    <cellStyle name="Нейтральный 5 2" xfId="1009"/>
    <cellStyle name="Нейтральный 6" xfId="1010"/>
    <cellStyle name="Нейтральный 6 2" xfId="1011"/>
    <cellStyle name="Нейтральный 7" xfId="1012"/>
    <cellStyle name="Нейтральный 7 2" xfId="1013"/>
    <cellStyle name="Нейтральный 8" xfId="1014"/>
    <cellStyle name="Нейтральный 8 2" xfId="1015"/>
    <cellStyle name="Нейтральный 9" xfId="1016"/>
    <cellStyle name="Нейтральный 9 2" xfId="1017"/>
    <cellStyle name="Обычнsй" xfId="1018"/>
    <cellStyle name="Обычный 10" xfId="1019"/>
    <cellStyle name="Обычный 11" xfId="1020"/>
    <cellStyle name="Обычный 12" xfId="1021"/>
    <cellStyle name="Обычный 2" xfId="1022"/>
    <cellStyle name="Обычный 2 2" xfId="1023"/>
    <cellStyle name="Обычный 2 2 2" xfId="1024"/>
    <cellStyle name="Обычный 2 3" xfId="1025"/>
    <cellStyle name="Обычный 2 3 2" xfId="1026"/>
    <cellStyle name="Обычный 2 4" xfId="1027"/>
    <cellStyle name="Обычный 2 4 2" xfId="1028"/>
    <cellStyle name="Обычный 2 5" xfId="1029"/>
    <cellStyle name="Обычный 2 5 2" xfId="1030"/>
    <cellStyle name="Обычный 2 6" xfId="1031"/>
    <cellStyle name="Обычный 2 6 2" xfId="1032"/>
    <cellStyle name="Обычный 2 7" xfId="1033"/>
    <cellStyle name="Обычный 2_1" xfId="1034"/>
    <cellStyle name="Обычный 3" xfId="1035"/>
    <cellStyle name="Обычный 4" xfId="1036"/>
    <cellStyle name="Обычный 4 2" xfId="1037"/>
    <cellStyle name="Обычный 4_EE.20.MET.SVOD.2.73_v0.1" xfId="1038"/>
    <cellStyle name="Обычный 5" xfId="1039"/>
    <cellStyle name="Обычный 6" xfId="1040"/>
    <cellStyle name="Обычный 7" xfId="1041"/>
    <cellStyle name="Обычный 8" xfId="1042"/>
    <cellStyle name="Обычный 9" xfId="1043"/>
    <cellStyle name="Followed Hyperlink" xfId="1044"/>
    <cellStyle name="Перенос_слов" xfId="1045"/>
    <cellStyle name="Плохой" xfId="1046"/>
    <cellStyle name="Плохой 10" xfId="1047"/>
    <cellStyle name="Плохой 2" xfId="1048"/>
    <cellStyle name="Плохой 2 2" xfId="1049"/>
    <cellStyle name="Плохой 3" xfId="1050"/>
    <cellStyle name="Плохой 3 2" xfId="1051"/>
    <cellStyle name="Плохой 4" xfId="1052"/>
    <cellStyle name="Плохой 4 2" xfId="1053"/>
    <cellStyle name="Плохой 5" xfId="1054"/>
    <cellStyle name="Плохой 5 2" xfId="1055"/>
    <cellStyle name="Плохой 6" xfId="1056"/>
    <cellStyle name="Плохой 6 2" xfId="1057"/>
    <cellStyle name="Плохой 7" xfId="1058"/>
    <cellStyle name="Плохой 7 2" xfId="1059"/>
    <cellStyle name="Плохой 8" xfId="1060"/>
    <cellStyle name="Плохой 8 2" xfId="1061"/>
    <cellStyle name="Плохой 9" xfId="1062"/>
    <cellStyle name="Плохой 9 2" xfId="1063"/>
    <cellStyle name="По центру с переносом" xfId="1064"/>
    <cellStyle name="По ширине с переносом" xfId="1065"/>
    <cellStyle name="Поле ввода" xfId="1066"/>
    <cellStyle name="Пояснение" xfId="1067"/>
    <cellStyle name="Пояснение 10" xfId="1068"/>
    <cellStyle name="Пояснение 2" xfId="1069"/>
    <cellStyle name="Пояснение 2 2" xfId="1070"/>
    <cellStyle name="Пояснение 3" xfId="1071"/>
    <cellStyle name="Пояснение 3 2" xfId="1072"/>
    <cellStyle name="Пояснение 4" xfId="1073"/>
    <cellStyle name="Пояснение 4 2" xfId="1074"/>
    <cellStyle name="Пояснение 5" xfId="1075"/>
    <cellStyle name="Пояснение 5 2" xfId="1076"/>
    <cellStyle name="Пояснение 6" xfId="1077"/>
    <cellStyle name="Пояснение 6 2" xfId="1078"/>
    <cellStyle name="Пояснение 7" xfId="1079"/>
    <cellStyle name="Пояснение 7 2" xfId="1080"/>
    <cellStyle name="Пояснение 8" xfId="1081"/>
    <cellStyle name="Пояснение 8 2" xfId="1082"/>
    <cellStyle name="Пояснение 9" xfId="1083"/>
    <cellStyle name="Пояснение 9 2" xfId="1084"/>
    <cellStyle name="Примечание" xfId="1085"/>
    <cellStyle name="Примечание 10" xfId="1086"/>
    <cellStyle name="Примечание 10 2" xfId="1087"/>
    <cellStyle name="Примечание 10_BALANCE.WARM.2011YEAR(v0.7)" xfId="1088"/>
    <cellStyle name="Примечание 11" xfId="1089"/>
    <cellStyle name="Примечание 11 2" xfId="1090"/>
    <cellStyle name="Примечание 11_BALANCE.WARM.2011YEAR(v0.7)" xfId="1091"/>
    <cellStyle name="Примечание 12" xfId="1092"/>
    <cellStyle name="Примечание 12 2" xfId="1093"/>
    <cellStyle name="Примечание 12_BALANCE.WARM.2011YEAR(v0.7)" xfId="1094"/>
    <cellStyle name="Примечание 13" xfId="1095"/>
    <cellStyle name="Примечание 14" xfId="1096"/>
    <cellStyle name="Примечание 15" xfId="1097"/>
    <cellStyle name="Примечание 16" xfId="1098"/>
    <cellStyle name="Примечание 2" xfId="1099"/>
    <cellStyle name="Примечание 2 2" xfId="1100"/>
    <cellStyle name="Примечание 2 3" xfId="1101"/>
    <cellStyle name="Примечание 2 4" xfId="1102"/>
    <cellStyle name="Примечание 2 5" xfId="1103"/>
    <cellStyle name="Примечание 2 6" xfId="1104"/>
    <cellStyle name="Примечание 2 7" xfId="1105"/>
    <cellStyle name="Примечание 2 8" xfId="1106"/>
    <cellStyle name="Примечание 2_BALANCE.WARM.2011YEAR(v0.7)" xfId="1107"/>
    <cellStyle name="Примечание 3" xfId="1108"/>
    <cellStyle name="Примечание 3 2" xfId="1109"/>
    <cellStyle name="Примечание 3 3" xfId="1110"/>
    <cellStyle name="Примечание 3 4" xfId="1111"/>
    <cellStyle name="Примечание 3 5" xfId="1112"/>
    <cellStyle name="Примечание 3 6" xfId="1113"/>
    <cellStyle name="Примечание 3 7" xfId="1114"/>
    <cellStyle name="Примечание 3 8" xfId="1115"/>
    <cellStyle name="Примечание 3_BALANCE.WARM.2011YEAR(v0.7)" xfId="1116"/>
    <cellStyle name="Примечание 4" xfId="1117"/>
    <cellStyle name="Примечание 4 2" xfId="1118"/>
    <cellStyle name="Примечание 4 3" xfId="1119"/>
    <cellStyle name="Примечание 4 4" xfId="1120"/>
    <cellStyle name="Примечание 4 5" xfId="1121"/>
    <cellStyle name="Примечание 4 6" xfId="1122"/>
    <cellStyle name="Примечание 4 7" xfId="1123"/>
    <cellStyle name="Примечание 4 8" xfId="1124"/>
    <cellStyle name="Примечание 4_BALANCE.WARM.2011YEAR(v0.7)" xfId="1125"/>
    <cellStyle name="Примечание 5" xfId="1126"/>
    <cellStyle name="Примечание 5 2" xfId="1127"/>
    <cellStyle name="Примечание 5 3" xfId="1128"/>
    <cellStyle name="Примечание 5 4" xfId="1129"/>
    <cellStyle name="Примечание 5 5" xfId="1130"/>
    <cellStyle name="Примечание 5 6" xfId="1131"/>
    <cellStyle name="Примечание 5 7" xfId="1132"/>
    <cellStyle name="Примечание 5 8" xfId="1133"/>
    <cellStyle name="Примечание 5_BALANCE.WARM.2011YEAR(v0.7)" xfId="1134"/>
    <cellStyle name="Примечание 6" xfId="1135"/>
    <cellStyle name="Примечание 6 2" xfId="1136"/>
    <cellStyle name="Примечание 6_BALANCE.WARM.2011YEAR(v0.7)" xfId="1137"/>
    <cellStyle name="Примечание 7" xfId="1138"/>
    <cellStyle name="Примечание 7 2" xfId="1139"/>
    <cellStyle name="Примечание 7_BALANCE.WARM.2011YEAR(v0.7)" xfId="1140"/>
    <cellStyle name="Примечание 8" xfId="1141"/>
    <cellStyle name="Примечание 8 2" xfId="1142"/>
    <cellStyle name="Примечание 8_BALANCE.WARM.2011YEAR(v0.7)" xfId="1143"/>
    <cellStyle name="Примечание 9" xfId="1144"/>
    <cellStyle name="Примечание 9 2" xfId="1145"/>
    <cellStyle name="Примечание 9_BALANCE.WARM.2011YEAR(v0.7)" xfId="1146"/>
    <cellStyle name="Percent" xfId="1147"/>
    <cellStyle name="Процентный 2" xfId="1148"/>
    <cellStyle name="Процентный 2 2" xfId="1149"/>
    <cellStyle name="Процентный 2 3" xfId="1150"/>
    <cellStyle name="Процентный 2 4" xfId="1151"/>
    <cellStyle name="Процентный 3" xfId="1152"/>
    <cellStyle name="Процентный 4" xfId="1153"/>
    <cellStyle name="Связанная ячейка" xfId="1154"/>
    <cellStyle name="Связанная ячейка 10" xfId="1155"/>
    <cellStyle name="Связанная ячейка 2" xfId="1156"/>
    <cellStyle name="Связанная ячейка 2 2" xfId="1157"/>
    <cellStyle name="Связанная ячейка 2_BALANCE.WARM.2011YEAR(v0.7)" xfId="1158"/>
    <cellStyle name="Связанная ячейка 3" xfId="1159"/>
    <cellStyle name="Связанная ячейка 3 2" xfId="1160"/>
    <cellStyle name="Связанная ячейка 3_BALANCE.WARM.2011YEAR(v0.7)" xfId="1161"/>
    <cellStyle name="Связанная ячейка 4" xfId="1162"/>
    <cellStyle name="Связанная ячейка 4 2" xfId="1163"/>
    <cellStyle name="Связанная ячейка 4_BALANCE.WARM.2011YEAR(v0.7)" xfId="1164"/>
    <cellStyle name="Связанная ячейка 5" xfId="1165"/>
    <cellStyle name="Связанная ячейка 5 2" xfId="1166"/>
    <cellStyle name="Связанная ячейка 5_BALANCE.WARM.2011YEAR(v0.7)" xfId="1167"/>
    <cellStyle name="Связанная ячейка 6" xfId="1168"/>
    <cellStyle name="Связанная ячейка 6 2" xfId="1169"/>
    <cellStyle name="Связанная ячейка 6_BALANCE.WARM.2011YEAR(v0.7)" xfId="1170"/>
    <cellStyle name="Связанная ячейка 7" xfId="1171"/>
    <cellStyle name="Связанная ячейка 7 2" xfId="1172"/>
    <cellStyle name="Связанная ячейка 7_BALANCE.WARM.2011YEAR(v0.7)" xfId="1173"/>
    <cellStyle name="Связанная ячейка 8" xfId="1174"/>
    <cellStyle name="Связанная ячейка 8 2" xfId="1175"/>
    <cellStyle name="Связанная ячейка 8_BALANCE.WARM.2011YEAR(v0.7)" xfId="1176"/>
    <cellStyle name="Связанная ячейка 9" xfId="1177"/>
    <cellStyle name="Связанная ячейка 9 2" xfId="1178"/>
    <cellStyle name="Связанная ячейка 9_BALANCE.WARM.2011YEAR(v0.7)" xfId="1179"/>
    <cellStyle name="Стиль 1" xfId="1180"/>
    <cellStyle name="Стиль 1 2" xfId="1181"/>
    <cellStyle name="Стиль 1 2 2" xfId="1182"/>
    <cellStyle name="Стиль 1 3" xfId="1183"/>
    <cellStyle name="ТЕКСТ" xfId="1184"/>
    <cellStyle name="ТЕКСТ 2" xfId="1185"/>
    <cellStyle name="ТЕКСТ 3" xfId="1186"/>
    <cellStyle name="ТЕКСТ 4" xfId="1187"/>
    <cellStyle name="ТЕКСТ 5" xfId="1188"/>
    <cellStyle name="ТЕКСТ 6" xfId="1189"/>
    <cellStyle name="ТЕКСТ 7" xfId="1190"/>
    <cellStyle name="ТЕКСТ 8" xfId="1191"/>
    <cellStyle name="Текст предупреждения" xfId="1192"/>
    <cellStyle name="Текст предупреждения 10" xfId="1193"/>
    <cellStyle name="Текст предупреждения 2" xfId="1194"/>
    <cellStyle name="Текст предупреждения 2 2" xfId="1195"/>
    <cellStyle name="Текст предупреждения 3" xfId="1196"/>
    <cellStyle name="Текст предупреждения 3 2" xfId="1197"/>
    <cellStyle name="Текст предупреждения 4" xfId="1198"/>
    <cellStyle name="Текст предупреждения 4 2" xfId="1199"/>
    <cellStyle name="Текст предупреждения 5" xfId="1200"/>
    <cellStyle name="Текст предупреждения 5 2" xfId="1201"/>
    <cellStyle name="Текст предупреждения 6" xfId="1202"/>
    <cellStyle name="Текст предупреждения 6 2" xfId="1203"/>
    <cellStyle name="Текст предупреждения 7" xfId="1204"/>
    <cellStyle name="Текст предупреждения 7 2" xfId="1205"/>
    <cellStyle name="Текст предупреждения 8" xfId="1206"/>
    <cellStyle name="Текст предупреждения 8 2" xfId="1207"/>
    <cellStyle name="Текст предупреждения 9" xfId="1208"/>
    <cellStyle name="Текст предупреждения 9 2" xfId="1209"/>
    <cellStyle name="Текстовый" xfId="1210"/>
    <cellStyle name="Текстовый 2" xfId="1211"/>
    <cellStyle name="Текстовый 3" xfId="1212"/>
    <cellStyle name="Текстовый 4" xfId="1213"/>
    <cellStyle name="Текстовый 5" xfId="1214"/>
    <cellStyle name="Текстовый 6" xfId="1215"/>
    <cellStyle name="Текстовый 7" xfId="1216"/>
    <cellStyle name="Текстовый 8" xfId="1217"/>
    <cellStyle name="Текстовый_1" xfId="1218"/>
    <cellStyle name="Тысячи [0]_22гк" xfId="1219"/>
    <cellStyle name="Тысячи_22гк" xfId="1220"/>
    <cellStyle name="ФИКСИРОВАННЫЙ" xfId="1221"/>
    <cellStyle name="ФИКСИРОВАННЫЙ 2" xfId="1222"/>
    <cellStyle name="ФИКСИРОВАННЫЙ 3" xfId="1223"/>
    <cellStyle name="ФИКСИРОВАННЫЙ 4" xfId="1224"/>
    <cellStyle name="ФИКСИРОВАННЫЙ 5" xfId="1225"/>
    <cellStyle name="ФИКСИРОВАННЫЙ 6" xfId="1226"/>
    <cellStyle name="ФИКСИРОВАННЫЙ 7" xfId="1227"/>
    <cellStyle name="ФИКСИРОВАННЫЙ 8" xfId="1228"/>
    <cellStyle name="ФИКСИРОВАННЫЙ_1" xfId="1229"/>
    <cellStyle name="Comma" xfId="1230"/>
    <cellStyle name="Comma [0]" xfId="1231"/>
    <cellStyle name="Финансовый 2" xfId="1232"/>
    <cellStyle name="Финансовый 2 2" xfId="1233"/>
    <cellStyle name="Финансовый 2_BALANCE.WARM.2011YEAR(v0.7)" xfId="1234"/>
    <cellStyle name="Финансовый 3" xfId="1235"/>
    <cellStyle name="Формула" xfId="1236"/>
    <cellStyle name="Формула 2" xfId="1237"/>
    <cellStyle name="Формула 3" xfId="1238"/>
    <cellStyle name="Формула_A РТ 2009 Рязаньэнерго" xfId="1239"/>
    <cellStyle name="ФормулаВБ" xfId="1240"/>
    <cellStyle name="ФормулаВБ 2" xfId="1241"/>
    <cellStyle name="ФормулаНаКонтроль" xfId="1242"/>
    <cellStyle name="ФормулаНаКонтроль 2" xfId="1243"/>
    <cellStyle name="Хороший" xfId="1244"/>
    <cellStyle name="Хороший 10" xfId="1245"/>
    <cellStyle name="Хороший 2" xfId="1246"/>
    <cellStyle name="Хороший 2 2" xfId="1247"/>
    <cellStyle name="Хороший 3" xfId="1248"/>
    <cellStyle name="Хороший 3 2" xfId="1249"/>
    <cellStyle name="Хороший 4" xfId="1250"/>
    <cellStyle name="Хороший 4 2" xfId="1251"/>
    <cellStyle name="Хороший 5" xfId="1252"/>
    <cellStyle name="Хороший 5 2" xfId="1253"/>
    <cellStyle name="Хороший 6" xfId="1254"/>
    <cellStyle name="Хороший 6 2" xfId="1255"/>
    <cellStyle name="Хороший 7" xfId="1256"/>
    <cellStyle name="Хороший 7 2" xfId="1257"/>
    <cellStyle name="Хороший 8" xfId="1258"/>
    <cellStyle name="Хороший 8 2" xfId="1259"/>
    <cellStyle name="Хороший 9" xfId="1260"/>
    <cellStyle name="Хороший 9 2" xfId="1261"/>
    <cellStyle name="Цифры по центру с десятыми" xfId="1262"/>
    <cellStyle name="Џђћ–…ќ’ќ›‰" xfId="1263"/>
    <cellStyle name="Шапка таблицы" xfId="1264"/>
    <cellStyle name="㼿㼿㼿" xfId="12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J37"/>
  <sheetViews>
    <sheetView tabSelected="1" zoomScaleSheetLayoutView="100" zoomScalePageLayoutView="0" workbookViewId="0" topLeftCell="A1">
      <pane xSplit="1" ySplit="10" topLeftCell="B16" activePane="bottomRight" state="frozen"/>
      <selection pane="topLeft" activeCell="C32" sqref="C32"/>
      <selection pane="topRight" activeCell="C32" sqref="C32"/>
      <selection pane="bottomLeft" activeCell="C32" sqref="C32"/>
      <selection pane="bottomRight" activeCell="A4" sqref="A4"/>
    </sheetView>
  </sheetViews>
  <sheetFormatPr defaultColWidth="9.00390625" defaultRowHeight="12.75"/>
  <cols>
    <col min="1" max="1" width="52.25390625" style="0" customWidth="1"/>
    <col min="2" max="2" width="15.75390625" style="0" customWidth="1"/>
    <col min="3" max="3" width="27.375" style="0" customWidth="1"/>
    <col min="4" max="4" width="35.875" style="0" customWidth="1"/>
    <col min="5" max="5" width="20.00390625" style="0" customWidth="1"/>
    <col min="6" max="8" width="23.125" style="0" customWidth="1"/>
    <col min="9" max="9" width="21.25390625" style="0" customWidth="1"/>
    <col min="10" max="10" width="13.375" style="0" customWidth="1"/>
    <col min="11" max="11" width="12.00390625" style="0" customWidth="1"/>
  </cols>
  <sheetData>
    <row r="1" spans="1:9" ht="48.75" customHeight="1">
      <c r="A1" s="71" t="s">
        <v>20</v>
      </c>
      <c r="B1" s="71"/>
      <c r="C1" s="71"/>
      <c r="D1" s="71"/>
      <c r="E1" s="71"/>
      <c r="F1" s="71"/>
      <c r="G1" s="71"/>
      <c r="H1" s="71"/>
      <c r="I1" s="71"/>
    </row>
    <row r="2" spans="1:9" ht="4.5" customHeight="1">
      <c r="A2" s="2"/>
      <c r="B2" s="2"/>
      <c r="C2" s="2"/>
      <c r="D2" s="2"/>
      <c r="E2" s="2"/>
      <c r="F2" s="2"/>
      <c r="G2" s="2"/>
      <c r="H2" s="2"/>
      <c r="I2" s="2"/>
    </row>
    <row r="3" spans="1:9" ht="15">
      <c r="A3" s="2" t="s">
        <v>66</v>
      </c>
      <c r="B3" s="2"/>
      <c r="C3" s="2"/>
      <c r="D3" s="2"/>
      <c r="E3" s="2"/>
      <c r="F3" s="2"/>
      <c r="G3" s="2"/>
      <c r="H3" s="2"/>
      <c r="I3" s="2"/>
    </row>
    <row r="4" spans="1:9" ht="3.75" customHeight="1">
      <c r="A4" s="2"/>
      <c r="B4" s="2"/>
      <c r="C4" s="2"/>
      <c r="D4" s="2"/>
      <c r="E4" s="2"/>
      <c r="F4" s="2"/>
      <c r="G4" s="2"/>
      <c r="H4" s="2"/>
      <c r="I4" s="2"/>
    </row>
    <row r="5" spans="1:9" ht="33" customHeight="1">
      <c r="A5" s="72" t="s">
        <v>42</v>
      </c>
      <c r="B5" s="72"/>
      <c r="C5" s="72"/>
      <c r="D5" s="72"/>
      <c r="E5" s="72"/>
      <c r="F5" s="72"/>
      <c r="G5" s="72"/>
      <c r="H5" s="72"/>
      <c r="I5" s="72"/>
    </row>
    <row r="6" spans="1:9" ht="19.5" customHeight="1">
      <c r="A6" s="19" t="s">
        <v>30</v>
      </c>
      <c r="B6" s="47" t="s">
        <v>54</v>
      </c>
      <c r="C6" s="2"/>
      <c r="D6" s="53"/>
      <c r="E6" s="2"/>
      <c r="F6" s="2"/>
      <c r="G6" s="2"/>
      <c r="H6" s="2"/>
      <c r="I6" s="2"/>
    </row>
    <row r="7" spans="1:9" ht="15" customHeight="1">
      <c r="A7" s="2"/>
      <c r="B7" s="2"/>
      <c r="C7" s="53"/>
      <c r="D7" s="53"/>
      <c r="E7" s="53"/>
      <c r="F7" s="53"/>
      <c r="G7" s="53"/>
      <c r="H7" s="53"/>
      <c r="I7" s="2"/>
    </row>
    <row r="8" spans="1:10" ht="15" customHeight="1">
      <c r="A8" s="73" t="s">
        <v>0</v>
      </c>
      <c r="B8" s="74" t="s">
        <v>32</v>
      </c>
      <c r="C8" s="75" t="s">
        <v>33</v>
      </c>
      <c r="D8" s="75"/>
      <c r="E8" s="75"/>
      <c r="F8" s="75"/>
      <c r="G8" s="75"/>
      <c r="H8" s="75"/>
      <c r="I8" s="76" t="s">
        <v>1</v>
      </c>
      <c r="J8" s="76"/>
    </row>
    <row r="9" spans="1:10" ht="60" customHeight="1">
      <c r="A9" s="73"/>
      <c r="B9" s="74"/>
      <c r="C9" s="61" t="s">
        <v>34</v>
      </c>
      <c r="D9" s="61" t="s">
        <v>37</v>
      </c>
      <c r="E9" s="61" t="s">
        <v>29</v>
      </c>
      <c r="F9" s="61" t="s">
        <v>59</v>
      </c>
      <c r="G9" s="61" t="s">
        <v>64</v>
      </c>
      <c r="H9" s="61" t="s">
        <v>60</v>
      </c>
      <c r="I9" s="61" t="s">
        <v>61</v>
      </c>
      <c r="J9" s="61" t="s">
        <v>63</v>
      </c>
    </row>
    <row r="10" spans="1:10" ht="15.75">
      <c r="A10" s="29" t="s">
        <v>35</v>
      </c>
      <c r="B10" s="27">
        <f aca="true" t="shared" si="0" ref="B10:H10">B21+B22+B23+B24+B16</f>
        <v>41146.575000000004</v>
      </c>
      <c r="C10" s="27">
        <f t="shared" si="0"/>
        <v>27272.765</v>
      </c>
      <c r="D10" s="27">
        <f t="shared" si="0"/>
        <v>2423.9930000000004</v>
      </c>
      <c r="E10" s="27">
        <f t="shared" si="0"/>
        <v>2275.765</v>
      </c>
      <c r="F10" s="27">
        <f t="shared" si="0"/>
        <v>6971.316</v>
      </c>
      <c r="G10" s="27">
        <f>G21+G22+G23+G24+G16</f>
        <v>25.783</v>
      </c>
      <c r="H10" s="27">
        <f t="shared" si="0"/>
        <v>2176.953</v>
      </c>
      <c r="I10" s="4"/>
      <c r="J10" s="4"/>
    </row>
    <row r="11" spans="1:10" ht="12.75">
      <c r="A11" s="50" t="s">
        <v>51</v>
      </c>
      <c r="B11" s="51"/>
      <c r="C11" s="51"/>
      <c r="D11" s="51"/>
      <c r="E11" s="51"/>
      <c r="F11" s="51"/>
      <c r="G11" s="51"/>
      <c r="H11" s="51"/>
      <c r="I11" s="51"/>
      <c r="J11" s="51"/>
    </row>
    <row r="12" spans="1:10" ht="15">
      <c r="A12" s="48" t="s">
        <v>65</v>
      </c>
      <c r="B12" s="28">
        <f aca="true" t="shared" si="1" ref="B12:B19">SUM(C12:H12)</f>
        <v>9.036999999999999</v>
      </c>
      <c r="C12" s="63">
        <f aca="true" t="shared" si="2" ref="C12:H12">C14+C15+C13</f>
        <v>1.512</v>
      </c>
      <c r="D12" s="63">
        <f t="shared" si="2"/>
        <v>0</v>
      </c>
      <c r="E12" s="63">
        <f t="shared" si="2"/>
        <v>2.714</v>
      </c>
      <c r="F12" s="63">
        <f t="shared" si="2"/>
        <v>0</v>
      </c>
      <c r="G12" s="63">
        <f t="shared" si="2"/>
        <v>0</v>
      </c>
      <c r="H12" s="63">
        <f t="shared" si="2"/>
        <v>4.811</v>
      </c>
      <c r="I12" s="4"/>
      <c r="J12" s="4"/>
    </row>
    <row r="13" spans="1:10" ht="15">
      <c r="A13" s="48" t="s">
        <v>2</v>
      </c>
      <c r="B13" s="28">
        <f t="shared" si="1"/>
        <v>4.811</v>
      </c>
      <c r="C13" s="63">
        <v>0</v>
      </c>
      <c r="D13" s="63">
        <v>0</v>
      </c>
      <c r="E13" s="63">
        <v>0</v>
      </c>
      <c r="F13" s="63">
        <v>0</v>
      </c>
      <c r="G13" s="63">
        <v>0</v>
      </c>
      <c r="H13" s="62">
        <f>3.247+0.43+0.011+1.123</f>
        <v>4.811</v>
      </c>
      <c r="I13" s="46">
        <v>327908</v>
      </c>
      <c r="J13" s="46">
        <v>48540.01</v>
      </c>
    </row>
    <row r="14" spans="1:10" ht="15">
      <c r="A14" s="48" t="s">
        <v>4</v>
      </c>
      <c r="B14" s="28">
        <f t="shared" si="1"/>
        <v>4.046</v>
      </c>
      <c r="C14" s="45">
        <f>0.652+0.68</f>
        <v>1.332</v>
      </c>
      <c r="D14" s="28">
        <v>0</v>
      </c>
      <c r="E14" s="45">
        <v>2.714</v>
      </c>
      <c r="F14" s="28">
        <v>0</v>
      </c>
      <c r="G14" s="28">
        <v>0</v>
      </c>
      <c r="H14" s="28">
        <v>0</v>
      </c>
      <c r="I14" s="46">
        <v>700837</v>
      </c>
      <c r="J14" s="46">
        <v>48540.01</v>
      </c>
    </row>
    <row r="15" spans="1:10" ht="15">
      <c r="A15" s="48" t="s">
        <v>5</v>
      </c>
      <c r="B15" s="28">
        <f t="shared" si="1"/>
        <v>0.18</v>
      </c>
      <c r="C15" s="45">
        <v>0.18</v>
      </c>
      <c r="D15" s="28">
        <v>0</v>
      </c>
      <c r="E15" s="28">
        <v>0</v>
      </c>
      <c r="F15" s="28">
        <v>0</v>
      </c>
      <c r="G15" s="28">
        <v>0</v>
      </c>
      <c r="H15" s="28">
        <v>0</v>
      </c>
      <c r="I15" s="46">
        <v>968.253</v>
      </c>
      <c r="J15" s="46">
        <v>48540.01</v>
      </c>
    </row>
    <row r="16" spans="1:10" ht="15">
      <c r="A16" s="48" t="s">
        <v>52</v>
      </c>
      <c r="B16" s="28">
        <f>SUM(C16:H16)</f>
        <v>4714.82</v>
      </c>
      <c r="C16" s="63">
        <f aca="true" t="shared" si="3" ref="C16:H16">C18+C19+C17</f>
        <v>882.6429999999999</v>
      </c>
      <c r="D16" s="63">
        <f t="shared" si="3"/>
        <v>0</v>
      </c>
      <c r="E16" s="63">
        <f t="shared" si="3"/>
        <v>1655.224</v>
      </c>
      <c r="F16" s="63">
        <f t="shared" si="3"/>
        <v>0</v>
      </c>
      <c r="G16" s="63">
        <f t="shared" si="3"/>
        <v>0</v>
      </c>
      <c r="H16" s="63">
        <f t="shared" si="3"/>
        <v>2176.953</v>
      </c>
      <c r="I16" s="4"/>
      <c r="J16" s="4"/>
    </row>
    <row r="17" spans="1:10" ht="15">
      <c r="A17" s="48" t="s">
        <v>2</v>
      </c>
      <c r="B17" s="28">
        <f t="shared" si="1"/>
        <v>2176.953</v>
      </c>
      <c r="C17" s="63">
        <v>0</v>
      </c>
      <c r="D17" s="28">
        <v>0</v>
      </c>
      <c r="E17" s="63">
        <v>0</v>
      </c>
      <c r="F17" s="63">
        <v>0</v>
      </c>
      <c r="G17" s="63">
        <v>0</v>
      </c>
      <c r="H17" s="62">
        <f>1604.897+147.107+5.621+419.328</f>
        <v>2176.953</v>
      </c>
      <c r="I17" s="52">
        <v>934</v>
      </c>
      <c r="J17" s="52">
        <v>746.56</v>
      </c>
    </row>
    <row r="18" spans="1:10" ht="15">
      <c r="A18" s="48" t="s">
        <v>4</v>
      </c>
      <c r="B18" s="28">
        <f t="shared" si="1"/>
        <v>2425.563</v>
      </c>
      <c r="C18" s="45">
        <f>405.546+364.793</f>
        <v>770.3389999999999</v>
      </c>
      <c r="D18" s="28">
        <v>0</v>
      </c>
      <c r="E18" s="45">
        <v>1655.224</v>
      </c>
      <c r="F18" s="28">
        <v>0</v>
      </c>
      <c r="G18" s="28">
        <v>0</v>
      </c>
      <c r="H18" s="28">
        <v>0</v>
      </c>
      <c r="I18" s="52">
        <v>823</v>
      </c>
      <c r="J18" s="52">
        <v>746.56</v>
      </c>
    </row>
    <row r="19" spans="1:10" ht="15">
      <c r="A19" s="48" t="s">
        <v>5</v>
      </c>
      <c r="B19" s="28">
        <f t="shared" si="1"/>
        <v>112.304</v>
      </c>
      <c r="C19" s="45">
        <v>112.304</v>
      </c>
      <c r="D19" s="28">
        <v>0</v>
      </c>
      <c r="E19" s="28">
        <v>0</v>
      </c>
      <c r="F19" s="28">
        <v>0</v>
      </c>
      <c r="G19" s="28">
        <v>0</v>
      </c>
      <c r="H19" s="28">
        <v>0</v>
      </c>
      <c r="I19" s="52">
        <v>671</v>
      </c>
      <c r="J19" s="52">
        <v>746.56</v>
      </c>
    </row>
    <row r="20" spans="1:10" ht="12.75">
      <c r="A20" s="50" t="s">
        <v>53</v>
      </c>
      <c r="B20" s="51"/>
      <c r="C20" s="51"/>
      <c r="D20" s="51"/>
      <c r="E20" s="51"/>
      <c r="F20" s="51"/>
      <c r="G20" s="51"/>
      <c r="H20" s="51"/>
      <c r="I20" s="51"/>
      <c r="J20" s="51"/>
    </row>
    <row r="21" spans="1:10" ht="15">
      <c r="A21" s="48" t="s">
        <v>2</v>
      </c>
      <c r="B21" s="28">
        <f>SUM(C21:H21)</f>
        <v>6697.537</v>
      </c>
      <c r="C21" s="55">
        <v>4525.573</v>
      </c>
      <c r="D21" s="55">
        <v>2171.964</v>
      </c>
      <c r="E21" s="55">
        <v>0</v>
      </c>
      <c r="F21" s="69">
        <v>0</v>
      </c>
      <c r="G21" s="69">
        <v>0</v>
      </c>
      <c r="H21" s="69">
        <v>0</v>
      </c>
      <c r="I21" s="46">
        <v>1592</v>
      </c>
      <c r="J21" s="64" t="s">
        <v>62</v>
      </c>
    </row>
    <row r="22" spans="1:10" ht="15">
      <c r="A22" s="48" t="s">
        <v>3</v>
      </c>
      <c r="B22" s="28">
        <f aca="true" t="shared" si="4" ref="B22:B31">SUM(C22:H22)</f>
        <v>1549.8310000000001</v>
      </c>
      <c r="C22" s="56">
        <v>1534.171</v>
      </c>
      <c r="D22" s="56">
        <v>2.443</v>
      </c>
      <c r="E22" s="55">
        <v>0</v>
      </c>
      <c r="F22" s="69">
        <v>0</v>
      </c>
      <c r="G22" s="55">
        <v>13.217</v>
      </c>
      <c r="H22" s="66">
        <v>0</v>
      </c>
      <c r="I22" s="46">
        <v>1709</v>
      </c>
      <c r="J22" s="64" t="s">
        <v>62</v>
      </c>
    </row>
    <row r="23" spans="1:10" ht="15">
      <c r="A23" s="48" t="s">
        <v>4</v>
      </c>
      <c r="B23" s="28">
        <f t="shared" si="4"/>
        <v>10200.817000000001</v>
      </c>
      <c r="C23" s="55">
        <f>8545.64-C18</f>
        <v>7775.3009999999995</v>
      </c>
      <c r="D23" s="56">
        <v>23.8</v>
      </c>
      <c r="E23" s="55">
        <f>1789.195-E18</f>
        <v>133.971</v>
      </c>
      <c r="F23" s="55">
        <v>2255.179</v>
      </c>
      <c r="G23" s="55">
        <v>12.566</v>
      </c>
      <c r="H23" s="66">
        <v>0</v>
      </c>
      <c r="I23" s="46">
        <v>2067</v>
      </c>
      <c r="J23" s="64" t="s">
        <v>62</v>
      </c>
    </row>
    <row r="24" spans="1:10" ht="15">
      <c r="A24" s="48" t="s">
        <v>5</v>
      </c>
      <c r="B24" s="28">
        <f t="shared" si="4"/>
        <v>17983.57</v>
      </c>
      <c r="C24" s="55">
        <f>12667.381-C19</f>
        <v>12555.077</v>
      </c>
      <c r="D24" s="56">
        <v>225.786</v>
      </c>
      <c r="E24" s="56">
        <v>486.57</v>
      </c>
      <c r="F24" s="56">
        <v>4716.137</v>
      </c>
      <c r="G24" s="70">
        <v>0</v>
      </c>
      <c r="H24" s="66">
        <v>0</v>
      </c>
      <c r="I24" s="46">
        <v>2656</v>
      </c>
      <c r="J24" s="64" t="s">
        <v>62</v>
      </c>
    </row>
    <row r="25" spans="1:10" ht="15.75">
      <c r="A25" s="26" t="s">
        <v>6</v>
      </c>
      <c r="B25" s="26">
        <f t="shared" si="4"/>
        <v>20468.565</v>
      </c>
      <c r="C25" s="26">
        <f aca="true" t="shared" si="5" ref="C25:H25">SUM(C26:C28)</f>
        <v>19906.925</v>
      </c>
      <c r="D25" s="26">
        <f t="shared" si="5"/>
        <v>125.764</v>
      </c>
      <c r="E25" s="26">
        <f t="shared" si="5"/>
        <v>435.876</v>
      </c>
      <c r="F25" s="26">
        <f t="shared" si="5"/>
        <v>0</v>
      </c>
      <c r="G25" s="26">
        <f t="shared" si="5"/>
        <v>0</v>
      </c>
      <c r="H25" s="67">
        <f t="shared" si="5"/>
        <v>0</v>
      </c>
      <c r="I25" s="4"/>
      <c r="J25" s="60"/>
    </row>
    <row r="26" spans="1:10" ht="15">
      <c r="A26" s="48" t="s">
        <v>7</v>
      </c>
      <c r="B26" s="28">
        <f t="shared" si="4"/>
        <v>6037.601000000001</v>
      </c>
      <c r="C26" s="56">
        <f>5239.6+246.956</f>
        <v>5486.5560000000005</v>
      </c>
      <c r="D26" s="56">
        <f>93.064+22.105</f>
        <v>115.169</v>
      </c>
      <c r="E26" s="56">
        <v>435.876</v>
      </c>
      <c r="F26" s="70">
        <v>0</v>
      </c>
      <c r="G26" s="70">
        <v>0</v>
      </c>
      <c r="H26" s="66">
        <v>0</v>
      </c>
      <c r="I26" s="46">
        <v>1507</v>
      </c>
      <c r="J26" s="64" t="s">
        <v>62</v>
      </c>
    </row>
    <row r="27" spans="1:10" ht="24" customHeight="1">
      <c r="A27" s="48" t="s">
        <v>8</v>
      </c>
      <c r="B27" s="28">
        <f t="shared" si="4"/>
        <v>14409.074999999999</v>
      </c>
      <c r="C27" s="56">
        <v>14398.48</v>
      </c>
      <c r="D27" s="56">
        <v>10.595</v>
      </c>
      <c r="E27" s="56">
        <v>0</v>
      </c>
      <c r="F27" s="70">
        <v>0</v>
      </c>
      <c r="G27" s="70">
        <v>0</v>
      </c>
      <c r="H27" s="66">
        <v>0</v>
      </c>
      <c r="I27" s="46">
        <v>829</v>
      </c>
      <c r="J27" s="64" t="s">
        <v>62</v>
      </c>
    </row>
    <row r="28" spans="1:10" ht="15">
      <c r="A28" s="49" t="s">
        <v>9</v>
      </c>
      <c r="B28" s="28">
        <f t="shared" si="4"/>
        <v>21.889</v>
      </c>
      <c r="C28" s="56">
        <v>21.889</v>
      </c>
      <c r="D28" s="56">
        <v>0</v>
      </c>
      <c r="E28" s="56">
        <v>0</v>
      </c>
      <c r="F28" s="70">
        <v>0</v>
      </c>
      <c r="G28" s="70">
        <v>0</v>
      </c>
      <c r="H28" s="66">
        <v>0</v>
      </c>
      <c r="I28" s="46">
        <v>829</v>
      </c>
      <c r="J28" s="64" t="s">
        <v>62</v>
      </c>
    </row>
    <row r="29" spans="1:10" ht="15.75">
      <c r="A29" s="26" t="s">
        <v>10</v>
      </c>
      <c r="B29" s="26">
        <f t="shared" si="4"/>
        <v>44830.451</v>
      </c>
      <c r="C29" s="57">
        <f aca="true" t="shared" si="6" ref="C29:H29">SUM(C30:C31)</f>
        <v>44830.451</v>
      </c>
      <c r="D29" s="57">
        <f t="shared" si="6"/>
        <v>0</v>
      </c>
      <c r="E29" s="57">
        <f t="shared" si="6"/>
        <v>0</v>
      </c>
      <c r="F29" s="57">
        <f t="shared" si="6"/>
        <v>0</v>
      </c>
      <c r="G29" s="57">
        <f t="shared" si="6"/>
        <v>0</v>
      </c>
      <c r="H29" s="68">
        <f t="shared" si="6"/>
        <v>0</v>
      </c>
      <c r="I29" s="4"/>
      <c r="J29" s="60"/>
    </row>
    <row r="30" spans="1:10" ht="15">
      <c r="A30" s="48" t="s">
        <v>11</v>
      </c>
      <c r="B30" s="28">
        <f t="shared" si="4"/>
        <v>36632.239</v>
      </c>
      <c r="C30" s="56">
        <v>36632.239</v>
      </c>
      <c r="D30" s="56">
        <v>0</v>
      </c>
      <c r="E30" s="56">
        <v>0</v>
      </c>
      <c r="F30" s="70">
        <v>0</v>
      </c>
      <c r="G30" s="70">
        <v>0</v>
      </c>
      <c r="H30" s="66">
        <v>0</v>
      </c>
      <c r="I30" s="46">
        <v>1283</v>
      </c>
      <c r="J30" s="64" t="s">
        <v>62</v>
      </c>
    </row>
    <row r="31" spans="1:10" ht="15">
      <c r="A31" s="48" t="s">
        <v>12</v>
      </c>
      <c r="B31" s="28">
        <f t="shared" si="4"/>
        <v>8198.212</v>
      </c>
      <c r="C31" s="56">
        <v>8198.212</v>
      </c>
      <c r="D31" s="56">
        <v>0</v>
      </c>
      <c r="E31" s="56">
        <v>0</v>
      </c>
      <c r="F31" s="70">
        <v>0</v>
      </c>
      <c r="G31" s="70">
        <v>0</v>
      </c>
      <c r="H31" s="66">
        <v>0</v>
      </c>
      <c r="I31" s="46">
        <v>701</v>
      </c>
      <c r="J31" s="64" t="s">
        <v>62</v>
      </c>
    </row>
    <row r="32" spans="1:10" ht="34.5" customHeight="1">
      <c r="A32" s="29" t="s">
        <v>36</v>
      </c>
      <c r="B32" s="65">
        <f>SUM(C32:H32)</f>
        <v>106445.59100000001</v>
      </c>
      <c r="C32" s="58">
        <f aca="true" t="shared" si="7" ref="C32:H32">C31+C30+C28+C27+C26+C24+C23+C22+C21+C16</f>
        <v>92010.14100000002</v>
      </c>
      <c r="D32" s="58">
        <f t="shared" si="7"/>
        <v>2549.757</v>
      </c>
      <c r="E32" s="58">
        <f t="shared" si="7"/>
        <v>2711.6409999999996</v>
      </c>
      <c r="F32" s="58">
        <f t="shared" si="7"/>
        <v>6971.316</v>
      </c>
      <c r="G32" s="58">
        <f t="shared" si="7"/>
        <v>25.783</v>
      </c>
      <c r="H32" s="58">
        <f t="shared" si="7"/>
        <v>2176.953</v>
      </c>
      <c r="I32" s="4"/>
      <c r="J32" s="60"/>
    </row>
    <row r="33" ht="12.75">
      <c r="C33" s="54"/>
    </row>
    <row r="34" spans="1:6" ht="13.5" customHeight="1">
      <c r="A34" s="14"/>
      <c r="F34" s="54"/>
    </row>
    <row r="35" ht="90.75" customHeight="1">
      <c r="A35" s="12"/>
    </row>
    <row r="36" ht="110.25" customHeight="1">
      <c r="A36" s="12"/>
    </row>
    <row r="37" ht="123" customHeight="1">
      <c r="A37" s="12"/>
    </row>
  </sheetData>
  <sheetProtection/>
  <mergeCells count="6">
    <mergeCell ref="A1:I1"/>
    <mergeCell ref="A5:I5"/>
    <mergeCell ref="A8:A9"/>
    <mergeCell ref="B8:B9"/>
    <mergeCell ref="C8:H8"/>
    <mergeCell ref="I8:J8"/>
  </mergeCells>
  <printOptions/>
  <pageMargins left="0.25" right="0.29" top="0.2" bottom="0.6" header="0.5" footer="0.5"/>
  <pageSetup fitToHeight="1" fitToWidth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A1:BF25"/>
  <sheetViews>
    <sheetView zoomScalePageLayoutView="0" workbookViewId="0" topLeftCell="A1">
      <selection activeCell="A11" sqref="A11"/>
    </sheetView>
  </sheetViews>
  <sheetFormatPr defaultColWidth="9.00390625" defaultRowHeight="12.75"/>
  <cols>
    <col min="1" max="4" width="29.25390625" style="0" customWidth="1"/>
    <col min="5" max="5" width="16.875" style="0" customWidth="1"/>
  </cols>
  <sheetData>
    <row r="1" spans="1:5" ht="62.25" customHeight="1">
      <c r="A1" s="71" t="s">
        <v>20</v>
      </c>
      <c r="B1" s="71"/>
      <c r="C1" s="71"/>
      <c r="D1" s="71"/>
      <c r="E1" s="15"/>
    </row>
    <row r="2" spans="1:4" ht="15">
      <c r="A2" s="2"/>
      <c r="B2" s="2"/>
      <c r="C2" s="2"/>
      <c r="D2" s="2"/>
    </row>
    <row r="3" spans="1:4" ht="15">
      <c r="A3" s="2" t="s">
        <v>27</v>
      </c>
      <c r="B3" s="2"/>
      <c r="C3" s="2"/>
      <c r="D3" s="2"/>
    </row>
    <row r="4" spans="1:4" ht="15">
      <c r="A4" s="2"/>
      <c r="B4" s="2"/>
      <c r="C4" s="2"/>
      <c r="D4" s="2"/>
    </row>
    <row r="5" spans="1:5" ht="42" customHeight="1">
      <c r="A5" s="77" t="s">
        <v>22</v>
      </c>
      <c r="B5" s="77"/>
      <c r="C5" s="77"/>
      <c r="D5" s="77"/>
      <c r="E5" s="20"/>
    </row>
    <row r="6" spans="1:5" ht="42" customHeight="1">
      <c r="A6" s="19" t="s">
        <v>30</v>
      </c>
      <c r="B6" s="21" t="str">
        <f>'Полезный отпуск'!B6</f>
        <v>февраль 2013г.</v>
      </c>
      <c r="C6" s="17"/>
      <c r="D6" s="17"/>
      <c r="E6" s="20"/>
    </row>
    <row r="7" spans="1:5" ht="15">
      <c r="A7" s="25"/>
      <c r="B7" s="25"/>
      <c r="C7" s="25"/>
      <c r="D7" s="25"/>
      <c r="E7" s="18"/>
    </row>
    <row r="8" spans="1:4" ht="15">
      <c r="A8" s="79" t="s">
        <v>21</v>
      </c>
      <c r="B8" s="79"/>
      <c r="C8" s="79" t="s">
        <v>25</v>
      </c>
      <c r="D8" s="79"/>
    </row>
    <row r="9" spans="1:4" ht="15">
      <c r="A9" s="23" t="s">
        <v>23</v>
      </c>
      <c r="B9" s="23" t="s">
        <v>24</v>
      </c>
      <c r="C9" s="23" t="s">
        <v>23</v>
      </c>
      <c r="D9" s="23" t="s">
        <v>24</v>
      </c>
    </row>
    <row r="10" spans="1:4" ht="15">
      <c r="A10" s="24">
        <f>'Полезный отпуск'!B32</f>
        <v>106445.59100000001</v>
      </c>
      <c r="B10" s="44">
        <v>239.014</v>
      </c>
      <c r="C10" s="23">
        <f>'Полезный отпуск'!B25</f>
        <v>20468.565</v>
      </c>
      <c r="D10" s="24">
        <f>ROUND(C10/4937*12,3)</f>
        <v>49.751</v>
      </c>
    </row>
    <row r="11" spans="1:5" ht="12.75">
      <c r="A11" s="43"/>
      <c r="B11" s="8"/>
      <c r="C11" s="8"/>
      <c r="D11" s="9"/>
      <c r="E11" s="8"/>
    </row>
    <row r="12" spans="2:5" ht="12.75">
      <c r="B12" s="8"/>
      <c r="C12" s="8"/>
      <c r="D12" s="9"/>
      <c r="E12" s="8"/>
    </row>
    <row r="13" spans="1:5" ht="12.75">
      <c r="A13" s="13"/>
      <c r="B13" s="8"/>
      <c r="C13" s="8"/>
      <c r="D13" s="9"/>
      <c r="E13" s="8"/>
    </row>
    <row r="14" spans="1:5" ht="12.75">
      <c r="A14" s="13"/>
      <c r="B14" s="8"/>
      <c r="C14" s="8"/>
      <c r="D14" s="9"/>
      <c r="E14" s="8"/>
    </row>
    <row r="15" spans="1:5" ht="12.75">
      <c r="A15" s="13"/>
      <c r="B15" s="8"/>
      <c r="C15" s="8"/>
      <c r="D15" s="9"/>
      <c r="E15" s="8"/>
    </row>
    <row r="16" spans="1:5" ht="12.75">
      <c r="A16" s="13"/>
      <c r="B16" s="8"/>
      <c r="C16" s="8"/>
      <c r="D16" s="9"/>
      <c r="E16" s="8"/>
    </row>
    <row r="17" spans="1:5" ht="12.75">
      <c r="A17" s="13"/>
      <c r="B17" s="8"/>
      <c r="C17" s="8"/>
      <c r="D17" s="9"/>
      <c r="E17" s="8"/>
    </row>
    <row r="18" spans="1:5" ht="12.75">
      <c r="A18" s="13"/>
      <c r="B18" s="8"/>
      <c r="C18" s="8"/>
      <c r="D18" s="9"/>
      <c r="E18" s="8"/>
    </row>
    <row r="19" spans="1:5" ht="12.75">
      <c r="A19" s="13"/>
      <c r="B19" s="8"/>
      <c r="C19" s="8"/>
      <c r="D19" s="9"/>
      <c r="E19" s="8"/>
    </row>
    <row r="20" spans="1:5" ht="12.75">
      <c r="A20" s="13"/>
      <c r="B20" s="8"/>
      <c r="C20" s="8"/>
      <c r="D20" s="9"/>
      <c r="E20" s="8"/>
    </row>
    <row r="21" spans="1:5" ht="12.75">
      <c r="A21" s="13"/>
      <c r="B21" s="8"/>
      <c r="C21" s="8"/>
      <c r="D21" s="9"/>
      <c r="E21" s="8"/>
    </row>
    <row r="23" spans="1:58" ht="114.75" customHeight="1">
      <c r="A23" s="78"/>
      <c r="B23" s="78"/>
      <c r="C23" s="78"/>
      <c r="D23" s="78"/>
      <c r="E23" s="78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</row>
    <row r="24" spans="1:58" ht="143.25" customHeight="1">
      <c r="A24" s="78"/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  <c r="AP24" s="78"/>
      <c r="AQ24" s="78"/>
      <c r="AR24" s="78"/>
      <c r="AS24" s="78"/>
      <c r="AT24" s="78"/>
      <c r="AU24" s="78"/>
      <c r="AV24" s="78"/>
      <c r="AW24" s="78"/>
      <c r="AX24" s="78"/>
      <c r="AY24" s="78"/>
      <c r="AZ24" s="78"/>
      <c r="BA24" s="78"/>
      <c r="BB24" s="78"/>
      <c r="BC24" s="78"/>
      <c r="BD24" s="78"/>
      <c r="BE24" s="78"/>
      <c r="BF24" s="78"/>
    </row>
    <row r="25" spans="1:58" ht="153.75" customHeight="1">
      <c r="A25" s="78"/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78"/>
      <c r="BA25" s="78"/>
      <c r="BB25" s="78"/>
      <c r="BC25" s="78"/>
      <c r="BD25" s="78"/>
      <c r="BE25" s="78"/>
      <c r="BF25" s="78"/>
    </row>
  </sheetData>
  <sheetProtection/>
  <mergeCells count="29">
    <mergeCell ref="BC25:BF25"/>
    <mergeCell ref="AX24:BB24"/>
    <mergeCell ref="BC24:BF24"/>
    <mergeCell ref="AD25:AH25"/>
    <mergeCell ref="AI25:AM25"/>
    <mergeCell ref="AN25:AR25"/>
    <mergeCell ref="AN24:AR24"/>
    <mergeCell ref="AS24:AW24"/>
    <mergeCell ref="AS25:AW25"/>
    <mergeCell ref="AX25:BB25"/>
    <mergeCell ref="T25:X25"/>
    <mergeCell ref="AD24:AH24"/>
    <mergeCell ref="AI24:AM24"/>
    <mergeCell ref="A25:E25"/>
    <mergeCell ref="A24:E24"/>
    <mergeCell ref="F24:I24"/>
    <mergeCell ref="Y24:AC24"/>
    <mergeCell ref="J24:N24"/>
    <mergeCell ref="O24:S24"/>
    <mergeCell ref="A1:D1"/>
    <mergeCell ref="A5:D5"/>
    <mergeCell ref="T24:X24"/>
    <mergeCell ref="Y25:AC25"/>
    <mergeCell ref="F25:I25"/>
    <mergeCell ref="J25:N25"/>
    <mergeCell ref="A8:B8"/>
    <mergeCell ref="A23:E23"/>
    <mergeCell ref="C8:D8"/>
    <mergeCell ref="O25:S25"/>
  </mergeCells>
  <printOptions/>
  <pageMargins left="0.21" right="0.2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V18"/>
  <sheetViews>
    <sheetView zoomScaleSheetLayoutView="100" zoomScalePageLayoutView="0" workbookViewId="0" topLeftCell="A4">
      <selection activeCell="B17" sqref="B17"/>
    </sheetView>
  </sheetViews>
  <sheetFormatPr defaultColWidth="9.00390625" defaultRowHeight="12.75"/>
  <cols>
    <col min="1" max="1" width="54.125" style="0" customWidth="1"/>
    <col min="2" max="2" width="27.00390625" style="0" customWidth="1"/>
    <col min="3" max="3" width="37.75390625" style="0" customWidth="1"/>
    <col min="4" max="4" width="19.00390625" style="0" customWidth="1"/>
    <col min="6" max="6" width="13.375" style="0" customWidth="1"/>
  </cols>
  <sheetData>
    <row r="1" spans="1:7" ht="49.5" customHeight="1">
      <c r="A1" s="80" t="s">
        <v>28</v>
      </c>
      <c r="B1" s="80"/>
      <c r="C1" s="80"/>
      <c r="D1" s="80"/>
      <c r="E1" s="1"/>
      <c r="F1" s="1"/>
      <c r="G1" s="1"/>
    </row>
    <row r="2" spans="1:4" ht="15">
      <c r="A2" s="2"/>
      <c r="B2" s="2"/>
      <c r="C2" s="2"/>
      <c r="D2" s="2"/>
    </row>
    <row r="3" spans="1:4" ht="15">
      <c r="A3" s="2" t="s">
        <v>26</v>
      </c>
      <c r="B3" s="2"/>
      <c r="C3" s="2"/>
      <c r="D3" s="2"/>
    </row>
    <row r="4" spans="1:4" ht="15">
      <c r="A4" s="2"/>
      <c r="B4" s="2"/>
      <c r="C4" s="2"/>
      <c r="D4" s="2"/>
    </row>
    <row r="5" spans="1:7" ht="33" customHeight="1">
      <c r="A5" s="72" t="s">
        <v>41</v>
      </c>
      <c r="B5" s="72"/>
      <c r="C5" s="72"/>
      <c r="D5" s="72"/>
      <c r="E5" s="3"/>
      <c r="F5" s="3"/>
      <c r="G5" s="3"/>
    </row>
    <row r="6" spans="1:7" ht="33" customHeight="1">
      <c r="A6" s="19" t="s">
        <v>30</v>
      </c>
      <c r="B6" s="21" t="str">
        <f>'Полезный отпуск'!B6</f>
        <v>февраль 2013г.</v>
      </c>
      <c r="C6" s="1"/>
      <c r="D6" s="1"/>
      <c r="E6" s="3"/>
      <c r="F6" s="3"/>
      <c r="G6" s="3"/>
    </row>
    <row r="7" spans="1:4" ht="15">
      <c r="A7" s="2"/>
      <c r="B7" s="2"/>
      <c r="C7" s="2"/>
      <c r="D7" s="2"/>
    </row>
    <row r="8" spans="1:22" ht="74.25" customHeight="1">
      <c r="A8" s="16" t="s">
        <v>13</v>
      </c>
      <c r="B8" s="10" t="s">
        <v>34</v>
      </c>
      <c r="C8" s="10" t="s">
        <v>37</v>
      </c>
      <c r="D8" s="10" t="s">
        <v>29</v>
      </c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</row>
    <row r="9" spans="1:4" ht="15">
      <c r="A9" s="22" t="s">
        <v>45</v>
      </c>
      <c r="B9" s="42">
        <v>0</v>
      </c>
      <c r="C9" s="42">
        <f aca="true" t="shared" si="0" ref="C9:C14">B9</f>
        <v>0</v>
      </c>
      <c r="D9" s="42">
        <f aca="true" t="shared" si="1" ref="D9:D14">B9</f>
        <v>0</v>
      </c>
    </row>
    <row r="10" spans="1:4" ht="15">
      <c r="A10" s="22" t="s">
        <v>46</v>
      </c>
      <c r="B10" s="42">
        <v>100</v>
      </c>
      <c r="C10" s="42">
        <f t="shared" si="0"/>
        <v>100</v>
      </c>
      <c r="D10" s="42">
        <f t="shared" si="1"/>
        <v>100</v>
      </c>
    </row>
    <row r="11" spans="1:4" ht="21.75" customHeight="1">
      <c r="A11" s="22" t="s">
        <v>38</v>
      </c>
      <c r="B11" s="52">
        <v>2.88</v>
      </c>
      <c r="C11" s="4">
        <f t="shared" si="0"/>
        <v>2.88</v>
      </c>
      <c r="D11" s="4">
        <f t="shared" si="1"/>
        <v>2.88</v>
      </c>
    </row>
    <row r="12" spans="1:4" ht="45">
      <c r="A12" s="22" t="s">
        <v>55</v>
      </c>
      <c r="B12" s="52">
        <v>117</v>
      </c>
      <c r="C12" s="4">
        <f t="shared" si="0"/>
        <v>117</v>
      </c>
      <c r="D12" s="4">
        <f t="shared" si="1"/>
        <v>117</v>
      </c>
    </row>
    <row r="13" spans="1:6" ht="45">
      <c r="A13" s="22" t="s">
        <v>56</v>
      </c>
      <c r="B13" s="52">
        <f>ROUND(0.2057478*B14,2)</f>
        <v>144.7</v>
      </c>
      <c r="C13" s="4">
        <f t="shared" si="0"/>
        <v>144.7</v>
      </c>
      <c r="D13" s="4">
        <f t="shared" si="1"/>
        <v>144.7</v>
      </c>
      <c r="F13" s="59"/>
    </row>
    <row r="14" spans="1:4" ht="45">
      <c r="A14" s="22" t="s">
        <v>47</v>
      </c>
      <c r="B14" s="52">
        <v>703.3</v>
      </c>
      <c r="C14" s="4">
        <f t="shared" si="0"/>
        <v>703.3</v>
      </c>
      <c r="D14" s="4">
        <f t="shared" si="1"/>
        <v>703.3</v>
      </c>
    </row>
    <row r="15" spans="1:4" ht="46.5" customHeight="1">
      <c r="A15" s="22" t="s">
        <v>57</v>
      </c>
      <c r="B15" s="4">
        <f>B11+B12+B14</f>
        <v>823.18</v>
      </c>
      <c r="C15" s="4">
        <f>C11+C12+C14</f>
        <v>823.18</v>
      </c>
      <c r="D15" s="4">
        <f>D11+D12+D14</f>
        <v>823.18</v>
      </c>
    </row>
    <row r="16" spans="1:4" ht="60">
      <c r="A16" s="22" t="s">
        <v>58</v>
      </c>
      <c r="B16" s="4">
        <f>B14+B13+B11</f>
        <v>850.88</v>
      </c>
      <c r="C16" s="4">
        <f>C14+C13+C11</f>
        <v>850.88</v>
      </c>
      <c r="D16" s="4">
        <f>D14+D13+D11</f>
        <v>850.88</v>
      </c>
    </row>
    <row r="18" spans="1:4" ht="48" customHeight="1">
      <c r="A18" s="82" t="s">
        <v>48</v>
      </c>
      <c r="B18" s="82"/>
      <c r="C18" s="82"/>
      <c r="D18" s="82"/>
    </row>
  </sheetData>
  <sheetProtection/>
  <mergeCells count="12">
    <mergeCell ref="A18:D18"/>
    <mergeCell ref="I8:J8"/>
    <mergeCell ref="K8:L8"/>
    <mergeCell ref="U8:V8"/>
    <mergeCell ref="Q8:R8"/>
    <mergeCell ref="O8:P8"/>
    <mergeCell ref="A1:D1"/>
    <mergeCell ref="A5:D5"/>
    <mergeCell ref="S8:T8"/>
    <mergeCell ref="M8:N8"/>
    <mergeCell ref="E8:F8"/>
    <mergeCell ref="G8:H8"/>
  </mergeCells>
  <printOptions/>
  <pageMargins left="0.2" right="0.2" top="0.984251968503937" bottom="0.72" header="0.5118110236220472" footer="0.5118110236220472"/>
  <pageSetup fitToHeight="1" fitToWidth="1" horizontalDpi="600" verticalDpi="600" orientation="portrait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4"/>
  </sheetPr>
  <dimension ref="A1:H21"/>
  <sheetViews>
    <sheetView zoomScalePageLayoutView="0" workbookViewId="0" topLeftCell="A1">
      <pane xSplit="1" ySplit="1" topLeftCell="B2" activePane="bottomRight" state="frozen"/>
      <selection pane="topLeft" activeCell="C32" sqref="C32"/>
      <selection pane="topRight" activeCell="C32" sqref="C32"/>
      <selection pane="bottomLeft" activeCell="C32" sqref="C32"/>
      <selection pane="bottomRight" activeCell="B29" sqref="B29"/>
    </sheetView>
  </sheetViews>
  <sheetFormatPr defaultColWidth="9.00390625" defaultRowHeight="12.75"/>
  <cols>
    <col min="1" max="2" width="37.875" style="0" customWidth="1"/>
    <col min="3" max="4" width="22.625" style="0" customWidth="1"/>
    <col min="6" max="6" width="16.875" style="0" customWidth="1"/>
  </cols>
  <sheetData>
    <row r="1" spans="1:4" ht="69" customHeight="1">
      <c r="A1" s="86" t="s">
        <v>14</v>
      </c>
      <c r="B1" s="86"/>
      <c r="C1" s="86"/>
      <c r="D1" s="86"/>
    </row>
    <row r="2" spans="1:4" ht="15">
      <c r="A2" s="30"/>
      <c r="B2" s="30"/>
      <c r="C2" s="30"/>
      <c r="D2" s="30"/>
    </row>
    <row r="3" spans="1:4" ht="15">
      <c r="A3" s="30" t="s">
        <v>18</v>
      </c>
      <c r="B3" s="30"/>
      <c r="C3" s="30"/>
      <c r="D3" s="30"/>
    </row>
    <row r="4" spans="1:4" ht="15">
      <c r="A4" s="30"/>
      <c r="B4" s="30"/>
      <c r="C4" s="30"/>
      <c r="D4" s="30"/>
    </row>
    <row r="5" spans="1:4" ht="15" customHeight="1">
      <c r="A5" s="84" t="s">
        <v>50</v>
      </c>
      <c r="B5" s="84"/>
      <c r="C5" s="84"/>
      <c r="D5" s="84"/>
    </row>
    <row r="6" spans="1:4" ht="24" customHeight="1">
      <c r="A6" s="31" t="s">
        <v>30</v>
      </c>
      <c r="B6" s="32" t="str">
        <f>'Полезный отпуск'!B6</f>
        <v>февраль 2013г.</v>
      </c>
      <c r="C6" s="30"/>
      <c r="D6" s="30"/>
    </row>
    <row r="7" spans="1:4" ht="15">
      <c r="A7" s="30"/>
      <c r="B7" s="30"/>
      <c r="C7" s="30"/>
      <c r="D7" s="30"/>
    </row>
    <row r="8" spans="1:4" ht="41.25" customHeight="1">
      <c r="A8" s="33" t="s">
        <v>39</v>
      </c>
      <c r="B8" s="34" t="s">
        <v>40</v>
      </c>
      <c r="C8" s="35" t="s">
        <v>16</v>
      </c>
      <c r="D8" s="35" t="s">
        <v>1</v>
      </c>
    </row>
    <row r="9" spans="1:4" ht="15">
      <c r="A9" s="33" t="s">
        <v>19</v>
      </c>
      <c r="B9" s="33" t="s">
        <v>15</v>
      </c>
      <c r="C9" s="41">
        <v>806.651</v>
      </c>
      <c r="D9" s="37">
        <f>'Продажа потерь'!B14</f>
        <v>703.3</v>
      </c>
    </row>
    <row r="10" spans="1:6" ht="15">
      <c r="A10" s="33" t="s">
        <v>19</v>
      </c>
      <c r="B10" s="33" t="s">
        <v>43</v>
      </c>
      <c r="C10" s="41">
        <v>95.695</v>
      </c>
      <c r="D10" s="37">
        <f>'Продажа потерь'!B14</f>
        <v>703.3</v>
      </c>
      <c r="F10" s="5"/>
    </row>
    <row r="11" spans="1:4" ht="15">
      <c r="A11" s="33" t="s">
        <v>19</v>
      </c>
      <c r="B11" s="38" t="s">
        <v>17</v>
      </c>
      <c r="C11" s="41">
        <v>0.039</v>
      </c>
      <c r="D11" s="37">
        <f>'Продажа потерь'!B14</f>
        <v>703.3</v>
      </c>
    </row>
    <row r="12" spans="1:5" ht="15">
      <c r="A12" s="85" t="s">
        <v>31</v>
      </c>
      <c r="B12" s="85"/>
      <c r="C12" s="36">
        <f>SUM(C9:C11)</f>
        <v>902.385</v>
      </c>
      <c r="D12" s="33"/>
      <c r="E12" s="9"/>
    </row>
    <row r="13" spans="1:5" ht="15">
      <c r="A13" s="39"/>
      <c r="B13" s="39"/>
      <c r="C13" s="40"/>
      <c r="D13" s="39"/>
      <c r="E13" s="9"/>
    </row>
    <row r="14" spans="1:4" ht="70.5" customHeight="1">
      <c r="A14" s="83" t="s">
        <v>49</v>
      </c>
      <c r="B14" s="83"/>
      <c r="C14" s="83"/>
      <c r="D14" s="83"/>
    </row>
    <row r="15" spans="1:4" ht="12.75">
      <c r="A15" s="6"/>
      <c r="B15" s="6"/>
      <c r="C15" s="5"/>
      <c r="D15" s="5"/>
    </row>
    <row r="16" spans="1:4" ht="12.75">
      <c r="A16" s="6"/>
      <c r="B16" s="6"/>
      <c r="D16" s="5"/>
    </row>
    <row r="17" spans="1:3" ht="12.75">
      <c r="A17" s="5"/>
      <c r="B17" s="5"/>
      <c r="C17" s="5"/>
    </row>
    <row r="18" spans="1:8" s="7" customFormat="1" ht="12" customHeight="1">
      <c r="A18" s="11"/>
      <c r="B18" s="11"/>
      <c r="C18" s="11"/>
      <c r="D18" s="11"/>
      <c r="E18" s="11"/>
      <c r="F18" s="11"/>
      <c r="G18" s="11"/>
      <c r="H18" s="11"/>
    </row>
    <row r="19" spans="1:4" ht="12.75">
      <c r="A19" s="5"/>
      <c r="B19" s="5"/>
      <c r="C19" s="5"/>
      <c r="D19" s="5"/>
    </row>
    <row r="20" spans="1:4" ht="12.75">
      <c r="A20" s="5"/>
      <c r="B20" s="5"/>
      <c r="C20" s="5"/>
      <c r="D20" s="5"/>
    </row>
    <row r="21" spans="1:4" ht="12.75">
      <c r="A21" s="5"/>
      <c r="B21" s="5"/>
      <c r="C21" s="5"/>
      <c r="D21" s="5"/>
    </row>
  </sheetData>
  <sheetProtection/>
  <mergeCells count="4">
    <mergeCell ref="A14:D14"/>
    <mergeCell ref="A5:D5"/>
    <mergeCell ref="A12:B12"/>
    <mergeCell ref="A1:D1"/>
  </mergeCells>
  <printOptions/>
  <pageMargins left="0.24" right="0.24" top="0.22" bottom="1" header="0.2" footer="0.5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9"/>
  </sheetPr>
  <dimension ref="A1:D5"/>
  <sheetViews>
    <sheetView zoomScalePageLayoutView="0" workbookViewId="0" topLeftCell="A1">
      <selection activeCell="C32" sqref="C32"/>
    </sheetView>
  </sheetViews>
  <sheetFormatPr defaultColWidth="9.00390625" defaultRowHeight="12.75"/>
  <cols>
    <col min="1" max="4" width="28.625" style="0" customWidth="1"/>
  </cols>
  <sheetData>
    <row r="1" spans="1:4" ht="76.5" customHeight="1">
      <c r="A1" s="86" t="s">
        <v>14</v>
      </c>
      <c r="B1" s="86"/>
      <c r="C1" s="86"/>
      <c r="D1" s="86"/>
    </row>
    <row r="2" spans="1:4" ht="15">
      <c r="A2" s="30"/>
      <c r="B2" s="30"/>
      <c r="C2" s="30"/>
      <c r="D2" s="30"/>
    </row>
    <row r="3" spans="1:2" ht="34.5" customHeight="1">
      <c r="A3" s="19" t="str">
        <f>'Полезный отпуск'!A6</f>
        <v>Отчетный период:</v>
      </c>
      <c r="B3" s="21" t="str">
        <f>'Полезный отпуск'!B6</f>
        <v>февраль 2013г.</v>
      </c>
    </row>
    <row r="5" spans="1:4" ht="39" customHeight="1">
      <c r="A5" s="87" t="s">
        <v>44</v>
      </c>
      <c r="B5" s="87"/>
      <c r="C5" s="87"/>
      <c r="D5" s="87"/>
    </row>
  </sheetData>
  <sheetProtection/>
  <mergeCells count="2">
    <mergeCell ref="A1:D1"/>
    <mergeCell ref="A5:D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Каббалкэнерго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Саида</dc:creator>
  <cp:keywords/>
  <dc:description/>
  <cp:lastModifiedBy>Виолетта</cp:lastModifiedBy>
  <cp:lastPrinted>2013-01-16T07:55:49Z</cp:lastPrinted>
  <dcterms:created xsi:type="dcterms:W3CDTF">2009-10-22T06:15:03Z</dcterms:created>
  <dcterms:modified xsi:type="dcterms:W3CDTF">2014-05-16T07:07:16Z</dcterms:modified>
  <cp:category/>
  <cp:version/>
  <cp:contentType/>
  <cp:contentStatus/>
</cp:coreProperties>
</file>