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<sst xmlns="http://schemas.openxmlformats.org/spreadsheetml/2006/main" count="94" uniqueCount="67">
  <si>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</si>
  <si>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</si>
  <si>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</si>
  <si>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</si>
  <si>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</si>
  <si>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</si>
  <si>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</si>
  <si>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</si>
  <si>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</si>
  <si>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</si>
  <si>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</si>
  <si>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</si>
  <si>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</si>
  <si>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</si>
  <si>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</si>
  <si>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</si>
  <si>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</si>
  <si>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</si>
  <si>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</si>
  <si>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</si>
  <si>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</si>
  <si>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</si>
  <si>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</si>
  <si>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</si>
  <si>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</si>
  <si>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</si>
  <si>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</si>
  <si>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</si>
  <si>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</si>
  <si>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</si>
  <si>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</si>
  <si>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</si>
  <si>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</si>
  <si>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</si>
  <si>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</si>
  <si>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</si>
  <si>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</si>
  <si>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</si>
  <si>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</si>
  <si>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</si>
  <si>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</si>
  <si>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</si>
  <si>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</si>
  <si>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</si>
  <si>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</si>
  <si>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</si>
  <si>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</si>
  <si>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</si>
  <si>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</si>
  <si>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</si>
  <si>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</si>
  <si>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</si>
  <si>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</si>
  <si>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</si>
  <si>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</si>
  <si>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</si>
  <si>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</si>
  <si>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</si>
  <si>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</si>
  <si>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</si>
  <si>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</si>
  <si>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</si>
  <si>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</si>
  <si>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</si>
  <si>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</si>
  <si>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март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</si>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</sst>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7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4" sqref="A4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36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72" t="s">
        <v>42</v>
      </c>
      <c r="B5" s="72"/>
      <c r="C5" s="72"/>
      <c r="D5" s="72"/>
      <c r="E5" s="72"/>
      <c r="F5" s="72"/>
      <c r="G5" s="72"/>
      <c r="H5" s="72"/>
      <c r="I5" s="72"/>
    </row>
    <row r="6" spans="1:9" ht="19.5" customHeight="1">
      <c r="A6" s="19" t="s">
        <v>30</v>
      </c>
      <c r="B6" s="47" t="s">
        <v>65</v>
      </c>
      <c r="C6" s="2"/>
      <c r="D6" s="53"/>
      <c r="E6" s="2"/>
      <c r="F6" s="2"/>
      <c r="G6" s="2"/>
      <c r="H6" s="2"/>
      <c r="I6" s="2"/>
    </row>
    <row r="7" spans="1:9" ht="15" customHeight="1">
      <c r="A7" s="2"/>
      <c r="B7" s="2"/>
      <c r="C7" s="53"/>
      <c r="D7" s="53"/>
      <c r="E7" s="53"/>
      <c r="F7" s="53"/>
      <c r="G7" s="53"/>
      <c r="H7" s="53"/>
      <c r="I7" s="2"/>
    </row>
    <row r="8" spans="1:10" ht="15" customHeight="1">
      <c r="A8" s="73" t="s">
        <v>0</v>
      </c>
      <c r="B8" s="74" t="s">
        <v>32</v>
      </c>
      <c r="C8" s="75" t="s">
        <v>33</v>
      </c>
      <c r="D8" s="75"/>
      <c r="E8" s="75"/>
      <c r="F8" s="75"/>
      <c r="G8" s="75"/>
      <c r="H8" s="75"/>
      <c r="I8" s="76" t="s">
        <v>1</v>
      </c>
      <c r="J8" s="76"/>
    </row>
    <row r="9" spans="1:10" ht="60" customHeight="1">
      <c r="A9" s="73"/>
      <c r="B9" s="74"/>
      <c r="C9" s="61" t="s">
        <v>34</v>
      </c>
      <c r="D9" s="61" t="s">
        <v>37</v>
      </c>
      <c r="E9" s="61" t="s">
        <v>29</v>
      </c>
      <c r="F9" s="61" t="s">
        <v>58</v>
      </c>
      <c r="G9" s="61" t="s">
        <v>63</v>
      </c>
      <c r="H9" s="61" t="s">
        <v>59</v>
      </c>
      <c r="I9" s="61" t="s">
        <v>60</v>
      </c>
      <c r="J9" s="61" t="s">
        <v>62</v>
      </c>
    </row>
    <row r="10" spans="1:10" ht="15.75">
      <c r="A10" s="29" t="s">
        <v>35</v>
      </c>
      <c r="B10" s="27">
        <f aca="true" t="shared" si="0" ref="B10:H10">B21+B22+B23+B24+B16</f>
        <v>41425.91299999999</v>
      </c>
      <c r="C10" s="27">
        <f t="shared" si="0"/>
        <v>27122.553</v>
      </c>
      <c r="D10" s="27">
        <f t="shared" si="0"/>
        <v>2543.1490000000003</v>
      </c>
      <c r="E10" s="27">
        <f t="shared" si="0"/>
        <v>2296.471</v>
      </c>
      <c r="F10" s="27">
        <f t="shared" si="0"/>
        <v>6851.097000000001</v>
      </c>
      <c r="G10" s="27">
        <f>G21+G22+G23+G24+G16</f>
        <v>28.872999999999998</v>
      </c>
      <c r="H10" s="27">
        <f t="shared" si="0"/>
        <v>2583.77</v>
      </c>
      <c r="I10" s="4"/>
      <c r="J10" s="4"/>
    </row>
    <row r="11" spans="1:10" ht="12.75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48" t="s">
        <v>64</v>
      </c>
      <c r="B12" s="28">
        <f aca="true" t="shared" si="1" ref="B12:B19">SUM(C12:H12)</f>
        <v>9.205</v>
      </c>
      <c r="C12" s="63">
        <f>C14+C15+C13</f>
        <v>1.456</v>
      </c>
      <c r="D12" s="63">
        <f>D14+D15+D13</f>
        <v>0</v>
      </c>
      <c r="E12" s="63">
        <f>E14+E15+E13</f>
        <v>2.912</v>
      </c>
      <c r="F12" s="63">
        <f>F14+F15+F13</f>
        <v>0</v>
      </c>
      <c r="G12" s="63">
        <f>G14+G15+G13</f>
        <v>0</v>
      </c>
      <c r="H12" s="63">
        <f>H14+H15+H13</f>
        <v>4.837</v>
      </c>
      <c r="I12" s="4"/>
      <c r="J12" s="4"/>
    </row>
    <row r="13" spans="1:10" ht="15">
      <c r="A13" s="48" t="s">
        <v>2</v>
      </c>
      <c r="B13" s="28">
        <f t="shared" si="1"/>
        <v>4.837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4.837</v>
      </c>
      <c r="I13" s="46">
        <v>327908</v>
      </c>
      <c r="J13" s="46">
        <v>48540.01</v>
      </c>
    </row>
    <row r="14" spans="1:10" ht="15">
      <c r="A14" s="48" t="s">
        <v>4</v>
      </c>
      <c r="B14" s="28">
        <f>SUM(C14:H14)</f>
        <v>4.195</v>
      </c>
      <c r="C14" s="45">
        <v>1.283</v>
      </c>
      <c r="D14" s="28">
        <v>0</v>
      </c>
      <c r="E14" s="45">
        <v>2.912</v>
      </c>
      <c r="F14" s="28">
        <v>0</v>
      </c>
      <c r="G14" s="28">
        <v>0</v>
      </c>
      <c r="H14" s="28">
        <v>0</v>
      </c>
      <c r="I14" s="46">
        <v>700837</v>
      </c>
      <c r="J14" s="46">
        <v>48540.01</v>
      </c>
    </row>
    <row r="15" spans="1:10" ht="15">
      <c r="A15" s="48" t="s">
        <v>5</v>
      </c>
      <c r="B15" s="28">
        <f t="shared" si="1"/>
        <v>0.173</v>
      </c>
      <c r="C15" s="45">
        <v>0.173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6">
        <v>968.253</v>
      </c>
      <c r="J15" s="46">
        <v>48540.01</v>
      </c>
    </row>
    <row r="16" spans="1:10" ht="15">
      <c r="A16" s="48" t="s">
        <v>52</v>
      </c>
      <c r="B16" s="28">
        <f>SUM(C16:H16)</f>
        <v>2583.77</v>
      </c>
      <c r="C16" s="63">
        <f aca="true" t="shared" si="2" ref="C16:H16">C18+C19+C17</f>
        <v>0</v>
      </c>
      <c r="D16" s="63">
        <f t="shared" si="2"/>
        <v>0</v>
      </c>
      <c r="E16" s="63">
        <f t="shared" si="2"/>
        <v>0</v>
      </c>
      <c r="F16" s="63">
        <f t="shared" si="2"/>
        <v>0</v>
      </c>
      <c r="G16" s="63">
        <f t="shared" si="2"/>
        <v>0</v>
      </c>
      <c r="H16" s="63">
        <f t="shared" si="2"/>
        <v>2583.77</v>
      </c>
      <c r="I16" s="4"/>
      <c r="J16" s="4"/>
    </row>
    <row r="17" spans="1:10" ht="15">
      <c r="A17" s="48" t="s">
        <v>2</v>
      </c>
      <c r="B17" s="28">
        <f t="shared" si="1"/>
        <v>2583.77</v>
      </c>
      <c r="C17" s="63">
        <v>0</v>
      </c>
      <c r="D17" s="28">
        <v>0</v>
      </c>
      <c r="E17" s="63">
        <v>0</v>
      </c>
      <c r="F17" s="63">
        <v>0</v>
      </c>
      <c r="G17" s="63">
        <v>0</v>
      </c>
      <c r="H17" s="62">
        <v>2583.77</v>
      </c>
      <c r="I17" s="52">
        <v>934</v>
      </c>
      <c r="J17" s="52">
        <v>746.56</v>
      </c>
    </row>
    <row r="18" spans="1:10" ht="15">
      <c r="A18" s="48" t="s">
        <v>4</v>
      </c>
      <c r="B18" s="28">
        <f t="shared" si="1"/>
        <v>0</v>
      </c>
      <c r="C18" s="45">
        <v>0</v>
      </c>
      <c r="D18" s="28">
        <v>0</v>
      </c>
      <c r="E18" s="45">
        <v>0</v>
      </c>
      <c r="F18" s="28">
        <v>0</v>
      </c>
      <c r="G18" s="28">
        <v>0</v>
      </c>
      <c r="H18" s="28">
        <v>0</v>
      </c>
      <c r="I18" s="52">
        <v>823</v>
      </c>
      <c r="J18" s="52">
        <v>746.56</v>
      </c>
    </row>
    <row r="19" spans="1:10" ht="15">
      <c r="A19" s="48" t="s">
        <v>5</v>
      </c>
      <c r="B19" s="28">
        <f t="shared" si="1"/>
        <v>0</v>
      </c>
      <c r="C19" s="45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2">
        <v>671</v>
      </c>
      <c r="J19" s="52">
        <v>746.56</v>
      </c>
    </row>
    <row r="20" spans="1:10" ht="12.75">
      <c r="A20" s="50" t="s">
        <v>53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48" t="s">
        <v>2</v>
      </c>
      <c r="B21" s="28">
        <f>SUM(C21:H21)</f>
        <v>7595.564</v>
      </c>
      <c r="C21" s="55">
        <v>5299.26</v>
      </c>
      <c r="D21" s="55">
        <v>2296.304</v>
      </c>
      <c r="E21" s="55">
        <v>0</v>
      </c>
      <c r="F21" s="69">
        <v>0</v>
      </c>
      <c r="G21" s="69">
        <v>0</v>
      </c>
      <c r="H21" s="69">
        <v>0</v>
      </c>
      <c r="I21" s="46">
        <v>1592</v>
      </c>
      <c r="J21" s="64" t="s">
        <v>61</v>
      </c>
    </row>
    <row r="22" spans="1:10" ht="15">
      <c r="A22" s="48" t="s">
        <v>3</v>
      </c>
      <c r="B22" s="28">
        <f aca="true" t="shared" si="3" ref="B22:B31">SUM(C22:H22)</f>
        <v>1639.569</v>
      </c>
      <c r="C22" s="56">
        <v>1621.755</v>
      </c>
      <c r="D22" s="56">
        <v>2.022</v>
      </c>
      <c r="E22" s="55">
        <v>0</v>
      </c>
      <c r="F22" s="69">
        <v>0</v>
      </c>
      <c r="G22" s="55">
        <v>15.792</v>
      </c>
      <c r="H22" s="66">
        <v>0</v>
      </c>
      <c r="I22" s="46">
        <v>1709</v>
      </c>
      <c r="J22" s="64" t="s">
        <v>61</v>
      </c>
    </row>
    <row r="23" spans="1:10" ht="15">
      <c r="A23" s="48" t="s">
        <v>4</v>
      </c>
      <c r="B23" s="28">
        <f t="shared" si="3"/>
        <v>12244.733</v>
      </c>
      <c r="C23" s="55">
        <v>8501.726</v>
      </c>
      <c r="D23" s="56">
        <v>17.318</v>
      </c>
      <c r="E23" s="55">
        <v>1919.035</v>
      </c>
      <c r="F23" s="55">
        <v>1793.573</v>
      </c>
      <c r="G23" s="55">
        <v>13.081</v>
      </c>
      <c r="H23" s="66">
        <v>0</v>
      </c>
      <c r="I23" s="46">
        <v>2067</v>
      </c>
      <c r="J23" s="64" t="s">
        <v>61</v>
      </c>
    </row>
    <row r="24" spans="1:10" ht="15">
      <c r="A24" s="48" t="s">
        <v>5</v>
      </c>
      <c r="B24" s="28">
        <f t="shared" si="3"/>
        <v>17362.277</v>
      </c>
      <c r="C24" s="55">
        <v>11699.812</v>
      </c>
      <c r="D24" s="56">
        <v>227.505</v>
      </c>
      <c r="E24" s="56">
        <v>377.436</v>
      </c>
      <c r="F24" s="56">
        <v>5057.524</v>
      </c>
      <c r="G24" s="70">
        <v>0</v>
      </c>
      <c r="H24" s="66">
        <v>0</v>
      </c>
      <c r="I24" s="46">
        <v>2656</v>
      </c>
      <c r="J24" s="64" t="s">
        <v>61</v>
      </c>
    </row>
    <row r="25" spans="1:10" ht="15.75">
      <c r="A25" s="26" t="s">
        <v>6</v>
      </c>
      <c r="B25" s="26">
        <f t="shared" si="3"/>
        <v>19785.451000000005</v>
      </c>
      <c r="C25" s="26">
        <f aca="true" t="shared" si="4" ref="C25:H25">SUM(C26:C28)</f>
        <v>19178.783</v>
      </c>
      <c r="D25" s="26">
        <f t="shared" si="4"/>
        <v>111.33</v>
      </c>
      <c r="E25" s="26">
        <f t="shared" si="4"/>
        <v>490.294</v>
      </c>
      <c r="F25" s="26">
        <f t="shared" si="4"/>
        <v>5.044</v>
      </c>
      <c r="G25" s="26">
        <f t="shared" si="4"/>
        <v>0</v>
      </c>
      <c r="H25" s="67">
        <f t="shared" si="4"/>
        <v>0</v>
      </c>
      <c r="I25" s="4"/>
      <c r="J25" s="60"/>
    </row>
    <row r="26" spans="1:10" ht="15">
      <c r="A26" s="48" t="s">
        <v>7</v>
      </c>
      <c r="B26" s="28">
        <f t="shared" si="3"/>
        <v>5389.469</v>
      </c>
      <c r="C26" s="56">
        <v>4786.647</v>
      </c>
      <c r="D26" s="56">
        <v>107.484</v>
      </c>
      <c r="E26" s="56">
        <v>490.294</v>
      </c>
      <c r="F26" s="56">
        <v>5.044</v>
      </c>
      <c r="G26" s="70">
        <v>0</v>
      </c>
      <c r="H26" s="66">
        <v>0</v>
      </c>
      <c r="I26" s="46">
        <v>1507</v>
      </c>
      <c r="J26" s="64" t="s">
        <v>61</v>
      </c>
    </row>
    <row r="27" spans="1:10" ht="24" customHeight="1">
      <c r="A27" s="48" t="s">
        <v>8</v>
      </c>
      <c r="B27" s="28">
        <f t="shared" si="3"/>
        <v>14375.419</v>
      </c>
      <c r="C27" s="56">
        <v>14371.573</v>
      </c>
      <c r="D27" s="56">
        <v>3.846</v>
      </c>
      <c r="E27" s="56">
        <v>0</v>
      </c>
      <c r="F27" s="70">
        <v>0</v>
      </c>
      <c r="G27" s="70">
        <v>0</v>
      </c>
      <c r="H27" s="66">
        <v>0</v>
      </c>
      <c r="I27" s="46">
        <v>829</v>
      </c>
      <c r="J27" s="64" t="s">
        <v>61</v>
      </c>
    </row>
    <row r="28" spans="1:10" ht="15">
      <c r="A28" s="49" t="s">
        <v>9</v>
      </c>
      <c r="B28" s="28">
        <f t="shared" si="3"/>
        <v>20.563</v>
      </c>
      <c r="C28" s="56">
        <v>20.563</v>
      </c>
      <c r="D28" s="56">
        <v>0</v>
      </c>
      <c r="E28" s="56">
        <v>0</v>
      </c>
      <c r="F28" s="70">
        <v>0</v>
      </c>
      <c r="G28" s="70">
        <v>0</v>
      </c>
      <c r="H28" s="66">
        <v>0</v>
      </c>
      <c r="I28" s="46">
        <v>829</v>
      </c>
      <c r="J28" s="64" t="s">
        <v>61</v>
      </c>
    </row>
    <row r="29" spans="1:10" ht="15.75">
      <c r="A29" s="26" t="s">
        <v>10</v>
      </c>
      <c r="B29" s="26">
        <f t="shared" si="3"/>
        <v>49547.740000000005</v>
      </c>
      <c r="C29" s="57">
        <f aca="true" t="shared" si="5" ref="C29:H29">SUM(C30:C31)</f>
        <v>49547.740000000005</v>
      </c>
      <c r="D29" s="57">
        <f t="shared" si="5"/>
        <v>0</v>
      </c>
      <c r="E29" s="57">
        <f t="shared" si="5"/>
        <v>0</v>
      </c>
      <c r="F29" s="57">
        <f t="shared" si="5"/>
        <v>0</v>
      </c>
      <c r="G29" s="57">
        <f t="shared" si="5"/>
        <v>0</v>
      </c>
      <c r="H29" s="68">
        <f t="shared" si="5"/>
        <v>0</v>
      </c>
      <c r="I29" s="4"/>
      <c r="J29" s="60"/>
    </row>
    <row r="30" spans="1:10" ht="15">
      <c r="A30" s="48" t="s">
        <v>11</v>
      </c>
      <c r="B30" s="28">
        <f t="shared" si="3"/>
        <v>39904.811</v>
      </c>
      <c r="C30" s="56">
        <v>39904.811</v>
      </c>
      <c r="D30" s="56">
        <v>0</v>
      </c>
      <c r="E30" s="56">
        <v>0</v>
      </c>
      <c r="F30" s="70">
        <v>0</v>
      </c>
      <c r="G30" s="70">
        <v>0</v>
      </c>
      <c r="H30" s="66">
        <v>0</v>
      </c>
      <c r="I30" s="46">
        <v>1283</v>
      </c>
      <c r="J30" s="64" t="s">
        <v>61</v>
      </c>
    </row>
    <row r="31" spans="1:10" ht="15">
      <c r="A31" s="48" t="s">
        <v>12</v>
      </c>
      <c r="B31" s="28">
        <f t="shared" si="3"/>
        <v>9642.929</v>
      </c>
      <c r="C31" s="56">
        <v>9642.929</v>
      </c>
      <c r="D31" s="56">
        <v>0</v>
      </c>
      <c r="E31" s="56">
        <v>0</v>
      </c>
      <c r="F31" s="70">
        <v>0</v>
      </c>
      <c r="G31" s="70">
        <v>0</v>
      </c>
      <c r="H31" s="66">
        <v>0</v>
      </c>
      <c r="I31" s="46">
        <v>701</v>
      </c>
      <c r="J31" s="64" t="s">
        <v>61</v>
      </c>
    </row>
    <row r="32" spans="1:10" ht="34.5" customHeight="1">
      <c r="A32" s="29" t="s">
        <v>36</v>
      </c>
      <c r="B32" s="65">
        <f>SUM(C32:H32)</f>
        <v>110759.10400000002</v>
      </c>
      <c r="C32" s="58">
        <f aca="true" t="shared" si="6" ref="C32:H32">C31+C30+C28+C27+C26+C24+C23+C22+C21+C16</f>
        <v>95849.076</v>
      </c>
      <c r="D32" s="58">
        <f t="shared" si="6"/>
        <v>2654.4790000000003</v>
      </c>
      <c r="E32" s="58">
        <f t="shared" si="6"/>
        <v>2786.7650000000003</v>
      </c>
      <c r="F32" s="58">
        <f t="shared" si="6"/>
        <v>6856.1410000000005</v>
      </c>
      <c r="G32" s="58">
        <f t="shared" si="6"/>
        <v>28.872999999999998</v>
      </c>
      <c r="H32" s="58">
        <f t="shared" si="6"/>
        <v>2583.77</v>
      </c>
      <c r="I32" s="4"/>
      <c r="J32" s="60"/>
    </row>
    <row r="33" ht="12.75">
      <c r="C33" s="54"/>
    </row>
    <row r="34" spans="1:6" ht="13.5" customHeight="1">
      <c r="A34" s="14"/>
      <c r="B34" s="54"/>
      <c r="C34" s="54"/>
      <c r="F34" s="54"/>
    </row>
    <row r="35" ht="15.75" customHeight="1">
      <c r="A35" s="12"/>
    </row>
    <row r="36" ht="12.75" customHeight="1">
      <c r="A36" s="12"/>
    </row>
    <row r="37" ht="12" customHeight="1">
      <c r="A37" s="12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1" t="s">
        <v>20</v>
      </c>
      <c r="B1" s="71"/>
      <c r="C1" s="71"/>
      <c r="D1" s="71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78" t="s">
        <v>22</v>
      </c>
      <c r="B5" s="78"/>
      <c r="C5" s="78"/>
      <c r="D5" s="78"/>
      <c r="E5" s="20"/>
    </row>
    <row r="6" spans="1:5" ht="42" customHeight="1">
      <c r="A6" s="19" t="s">
        <v>30</v>
      </c>
      <c r="B6" s="21" t="str">
        <f>'Полезный отпуск'!B6</f>
        <v>март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79" t="s">
        <v>21</v>
      </c>
      <c r="B8" s="79"/>
      <c r="C8" s="79" t="s">
        <v>25</v>
      </c>
      <c r="D8" s="79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110759.10400000002</v>
      </c>
      <c r="B10" s="44">
        <v>229.66</v>
      </c>
      <c r="C10" s="23">
        <f>'Полезный отпуск'!B25</f>
        <v>19785.451000000005</v>
      </c>
      <c r="D10" s="24">
        <f>ROUND(C10/4937*12,3)</f>
        <v>48.091</v>
      </c>
    </row>
    <row r="11" spans="1:5" ht="12.75">
      <c r="A11" s="43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77"/>
      <c r="B23" s="77"/>
      <c r="C23" s="77"/>
      <c r="D23" s="77"/>
      <c r="E23" s="7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</row>
    <row r="25" spans="1:58" ht="153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8"/>
  <sheetViews>
    <sheetView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2" t="s">
        <v>28</v>
      </c>
      <c r="B1" s="82"/>
      <c r="C1" s="82"/>
      <c r="D1" s="82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2" t="s">
        <v>41</v>
      </c>
      <c r="B5" s="72"/>
      <c r="C5" s="72"/>
      <c r="D5" s="72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март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4" ht="15">
      <c r="A9" s="22" t="s">
        <v>45</v>
      </c>
      <c r="B9" s="42">
        <v>0</v>
      </c>
      <c r="C9" s="42">
        <f aca="true" t="shared" si="0" ref="C9:C14">B9</f>
        <v>0</v>
      </c>
      <c r="D9" s="42">
        <f aca="true" t="shared" si="1" ref="D9:D14">B9</f>
        <v>0</v>
      </c>
    </row>
    <row r="10" spans="1:4" ht="15">
      <c r="A10" s="22" t="s">
        <v>46</v>
      </c>
      <c r="B10" s="42">
        <v>100</v>
      </c>
      <c r="C10" s="42">
        <f t="shared" si="0"/>
        <v>100</v>
      </c>
      <c r="D10" s="42">
        <f t="shared" si="1"/>
        <v>100</v>
      </c>
    </row>
    <row r="11" spans="1:4" ht="21.75" customHeight="1">
      <c r="A11" s="22" t="s">
        <v>38</v>
      </c>
      <c r="B11" s="52">
        <v>2.6</v>
      </c>
      <c r="C11" s="4">
        <f t="shared" si="0"/>
        <v>2.6</v>
      </c>
      <c r="D11" s="4">
        <f t="shared" si="1"/>
        <v>2.6</v>
      </c>
    </row>
    <row r="12" spans="1:4" ht="45">
      <c r="A12" s="22" t="s">
        <v>54</v>
      </c>
      <c r="B12" s="52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55</v>
      </c>
      <c r="B13" s="52">
        <f>ROUND(0.2057478*B14,2)</f>
        <v>149.99</v>
      </c>
      <c r="C13" s="4">
        <f t="shared" si="0"/>
        <v>149.99</v>
      </c>
      <c r="D13" s="4">
        <f t="shared" si="1"/>
        <v>149.99</v>
      </c>
      <c r="F13" s="59"/>
    </row>
    <row r="14" spans="1:4" ht="45">
      <c r="A14" s="22" t="s">
        <v>47</v>
      </c>
      <c r="B14" s="52">
        <v>729</v>
      </c>
      <c r="C14" s="4">
        <f t="shared" si="0"/>
        <v>729</v>
      </c>
      <c r="D14" s="4">
        <f t="shared" si="1"/>
        <v>729</v>
      </c>
    </row>
    <row r="15" spans="1:4" ht="46.5" customHeight="1">
      <c r="A15" s="22" t="s">
        <v>56</v>
      </c>
      <c r="B15" s="4">
        <f>B11+B12+B14</f>
        <v>848.6</v>
      </c>
      <c r="C15" s="4">
        <f>C11+C12+C14</f>
        <v>848.6</v>
      </c>
      <c r="D15" s="4">
        <f>D11+D12+D14</f>
        <v>848.6</v>
      </c>
    </row>
    <row r="16" spans="1:4" ht="60">
      <c r="A16" s="22" t="s">
        <v>57</v>
      </c>
      <c r="B16" s="4">
        <f>B14+B13+B11</f>
        <v>881.59</v>
      </c>
      <c r="C16" s="4">
        <f>C14+C13+C11</f>
        <v>881.59</v>
      </c>
      <c r="D16" s="4">
        <f>D14+D13+D11</f>
        <v>881.59</v>
      </c>
    </row>
    <row r="18" spans="1:4" ht="48" customHeight="1">
      <c r="A18" s="80" t="s">
        <v>48</v>
      </c>
      <c r="B18" s="80"/>
      <c r="C18" s="80"/>
      <c r="D18" s="80"/>
    </row>
  </sheetData>
  <sheetProtection/>
  <mergeCells count="12">
    <mergeCell ref="A1:D1"/>
    <mergeCell ref="A5:D5"/>
    <mergeCell ref="S8:T8"/>
    <mergeCell ref="M8:N8"/>
    <mergeCell ref="E8:F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11" sqref="C11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84" t="s">
        <v>50</v>
      </c>
      <c r="B5" s="84"/>
      <c r="C5" s="84"/>
      <c r="D5" s="84"/>
    </row>
    <row r="6" spans="1:4" ht="24" customHeight="1">
      <c r="A6" s="31" t="s">
        <v>30</v>
      </c>
      <c r="B6" s="32" t="str">
        <f>'Полезный отпуск'!B6</f>
        <v>март 2013г.</v>
      </c>
      <c r="C6" s="30"/>
      <c r="D6" s="30"/>
    </row>
    <row r="7" spans="1:4" ht="15">
      <c r="A7" s="30"/>
      <c r="B7" s="30"/>
      <c r="C7" s="30"/>
      <c r="D7" s="30"/>
    </row>
    <row r="8" spans="1:4" ht="41.25" customHeight="1">
      <c r="A8" s="33" t="s">
        <v>39</v>
      </c>
      <c r="B8" s="34" t="s">
        <v>40</v>
      </c>
      <c r="C8" s="35" t="s">
        <v>16</v>
      </c>
      <c r="D8" s="35" t="s">
        <v>1</v>
      </c>
    </row>
    <row r="9" spans="1:4" ht="15">
      <c r="A9" s="33" t="s">
        <v>19</v>
      </c>
      <c r="B9" s="33" t="s">
        <v>15</v>
      </c>
      <c r="C9" s="41">
        <v>307.832</v>
      </c>
      <c r="D9" s="37">
        <f>'Продажа потерь'!B14</f>
        <v>729</v>
      </c>
    </row>
    <row r="10" spans="1:6" ht="15">
      <c r="A10" s="33" t="s">
        <v>19</v>
      </c>
      <c r="B10" s="33" t="s">
        <v>43</v>
      </c>
      <c r="C10" s="41">
        <v>0.881</v>
      </c>
      <c r="D10" s="37">
        <f>'Продажа потерь'!B14</f>
        <v>729</v>
      </c>
      <c r="F10" s="5"/>
    </row>
    <row r="11" spans="1:4" ht="15">
      <c r="A11" s="33" t="s">
        <v>19</v>
      </c>
      <c r="B11" s="38" t="s">
        <v>17</v>
      </c>
      <c r="C11" s="41">
        <v>0.016</v>
      </c>
      <c r="D11" s="37">
        <f>'Продажа потерь'!B14</f>
        <v>729</v>
      </c>
    </row>
    <row r="12" spans="1:5" ht="15">
      <c r="A12" s="85" t="s">
        <v>31</v>
      </c>
      <c r="B12" s="85"/>
      <c r="C12" s="36">
        <f>SUM(C9:C11)</f>
        <v>308.729</v>
      </c>
      <c r="D12" s="33"/>
      <c r="E12" s="9"/>
    </row>
    <row r="13" spans="1:5" ht="15">
      <c r="A13" s="39"/>
      <c r="B13" s="39"/>
      <c r="C13" s="40"/>
      <c r="D13" s="39"/>
      <c r="E13" s="9"/>
    </row>
    <row r="14" spans="1:4" ht="70.5" customHeight="1">
      <c r="A14" s="83" t="s">
        <v>49</v>
      </c>
      <c r="B14" s="83"/>
      <c r="C14" s="83"/>
      <c r="D14" s="83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86" t="s">
        <v>14</v>
      </c>
      <c r="B1" s="86"/>
      <c r="C1" s="86"/>
      <c r="D1" s="86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март 2013г.</v>
      </c>
    </row>
    <row r="5" spans="1:4" ht="39" customHeight="1">
      <c r="A5" s="87" t="s">
        <v>44</v>
      </c>
      <c r="B5" s="87"/>
      <c r="C5" s="87"/>
      <c r="D5" s="8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2014-05-16T07:07:41Z</dcterms:modified>
  <cp:category/>
  <cp:version/>
  <cp:contentType/>
  <cp:contentStatus/>
</cp:coreProperties>
</file>