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<sst xmlns="http://schemas.openxmlformats.org/spreadsheetml/2006/main" count="94" uniqueCount="67">
  <si>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</si>
  <si>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</si>
  <si>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</si>
  <si>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</si>
  <si>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</si>
  <si>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</si>
  <si>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</si>
  <si>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</si>
  <si>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</si>
  <si>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</si>
  <si>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</si>
  <si>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</si>
  <si>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</si>
  <si>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</si>
  <si>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</si>
  <si>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</si>
  <si>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</si>
  <si>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</si>
  <si>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</si>
  <si>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</si>
  <si>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</si>
  <si>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</si>
  <si>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</si>
  <si>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</si>
  <si>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</si>
  <si>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</si>
  <si>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</si>
  <si>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</si>
  <si>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</si>
  <si>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</si>
  <si>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</si>
  <si>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</si>
  <si>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</si>
  <si>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</si>
  <si>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</si>
  <si>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</si>
  <si>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</si>
  <si>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</si>
  <si>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</si>
  <si>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</si>
  <si>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</si>
  <si>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</si>
  <si>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</si>
  <si>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</si>
  <si>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</si>
  <si>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</si>
  <si>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</si>
  <si>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</si>
  <si>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</si>
  <si>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</si>
  <si>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</si>
  <si>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</si>
  <si>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</si>
  <si>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</si>
  <si>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</si>
  <si>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</si>
  <si>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</si>
  <si>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</si>
  <si>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</si>
  <si>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</si>
  <si>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</si>
  <si>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</si>
  <si>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</si>
  <si>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</si>
  <si>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</si>
  <si>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июль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</si>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</sst>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6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172" fontId="70" fillId="53" borderId="0" xfId="0" applyNumberFormat="1" applyFont="1" applyFill="1" applyBorder="1" applyAlignment="1">
      <alignment/>
    </xf>
    <xf numFmtId="0" fontId="91" fillId="2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37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36.75" customHeight="1">
      <c r="A1" s="80" t="s">
        <v>20</v>
      </c>
      <c r="B1" s="80"/>
      <c r="C1" s="80"/>
      <c r="D1" s="80"/>
      <c r="E1" s="80"/>
      <c r="F1" s="80"/>
      <c r="G1" s="80"/>
      <c r="H1" s="80"/>
      <c r="I1" s="80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</row>
    <row r="6" spans="1:9" ht="19.5" customHeight="1">
      <c r="A6" s="19" t="s">
        <v>30</v>
      </c>
      <c r="B6" s="46" t="s">
        <v>65</v>
      </c>
      <c r="C6" s="2"/>
      <c r="D6" s="52"/>
      <c r="E6" s="52"/>
      <c r="F6" s="2"/>
      <c r="G6" s="2"/>
      <c r="H6" s="2"/>
      <c r="I6" s="2"/>
    </row>
    <row r="7" spans="1:9" ht="15" customHeight="1" hidden="1">
      <c r="A7" s="2"/>
      <c r="B7" s="2"/>
      <c r="C7" s="52"/>
      <c r="D7" s="52"/>
      <c r="E7" s="52"/>
      <c r="F7" s="52"/>
      <c r="G7" s="52"/>
      <c r="H7" s="52"/>
      <c r="I7" s="2"/>
    </row>
    <row r="8" spans="1:10" ht="15" customHeight="1">
      <c r="A8" s="82" t="s">
        <v>0</v>
      </c>
      <c r="B8" s="83" t="s">
        <v>32</v>
      </c>
      <c r="C8" s="84" t="s">
        <v>33</v>
      </c>
      <c r="D8" s="84"/>
      <c r="E8" s="84"/>
      <c r="F8" s="84"/>
      <c r="G8" s="84"/>
      <c r="H8" s="84"/>
      <c r="I8" s="85" t="s">
        <v>1</v>
      </c>
      <c r="J8" s="85"/>
    </row>
    <row r="9" spans="1:10" ht="60" customHeight="1">
      <c r="A9" s="82"/>
      <c r="B9" s="83"/>
      <c r="C9" s="79" t="s">
        <v>34</v>
      </c>
      <c r="D9" s="79" t="s">
        <v>37</v>
      </c>
      <c r="E9" s="79" t="s">
        <v>29</v>
      </c>
      <c r="F9" s="79" t="s">
        <v>58</v>
      </c>
      <c r="G9" s="79" t="s">
        <v>63</v>
      </c>
      <c r="H9" s="79" t="s">
        <v>59</v>
      </c>
      <c r="I9" s="60" t="s">
        <v>60</v>
      </c>
      <c r="J9" s="60" t="s">
        <v>62</v>
      </c>
    </row>
    <row r="10" spans="1:10" ht="15.75">
      <c r="A10" s="29" t="s">
        <v>35</v>
      </c>
      <c r="B10" s="27">
        <f aca="true" t="shared" si="0" ref="B10:H10">B21+B22+B23+B24+B16</f>
        <v>44870.502</v>
      </c>
      <c r="C10" s="27">
        <f t="shared" si="0"/>
        <v>24049.744</v>
      </c>
      <c r="D10" s="27">
        <f>D21+D22+D23+D24+D16</f>
        <v>2090.717</v>
      </c>
      <c r="E10" s="27">
        <f>E21+E22+E23+E24+E16</f>
        <v>2289.0429999999997</v>
      </c>
      <c r="F10" s="27">
        <f t="shared" si="0"/>
        <v>13524.546</v>
      </c>
      <c r="G10" s="27">
        <f>G21+G22+G23+G24+G16</f>
        <v>21.837</v>
      </c>
      <c r="H10" s="27">
        <f t="shared" si="0"/>
        <v>2894.615</v>
      </c>
      <c r="I10" s="4"/>
      <c r="J10" s="4"/>
    </row>
    <row r="11" spans="1:10" ht="12.75">
      <c r="A11" s="49" t="s">
        <v>51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">
      <c r="A12" s="47" t="s">
        <v>64</v>
      </c>
      <c r="B12" s="28">
        <f aca="true" t="shared" si="1" ref="B12:B19">SUM(C12:H12)</f>
        <v>9.826</v>
      </c>
      <c r="C12" s="62">
        <f aca="true" t="shared" si="2" ref="C12:H12">C14+C15+C13</f>
        <v>1.342</v>
      </c>
      <c r="D12" s="62">
        <f t="shared" si="2"/>
        <v>0</v>
      </c>
      <c r="E12" s="62">
        <f t="shared" si="2"/>
        <v>2.731</v>
      </c>
      <c r="F12" s="62">
        <f t="shared" si="2"/>
        <v>0</v>
      </c>
      <c r="G12" s="62">
        <f t="shared" si="2"/>
        <v>0</v>
      </c>
      <c r="H12" s="62">
        <f t="shared" si="2"/>
        <v>5.753</v>
      </c>
      <c r="I12" s="4"/>
      <c r="J12" s="4"/>
    </row>
    <row r="13" spans="1:10" ht="15">
      <c r="A13" s="47" t="s">
        <v>2</v>
      </c>
      <c r="B13" s="28">
        <f t="shared" si="1"/>
        <v>5.753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1">
        <v>5.753</v>
      </c>
      <c r="I13" s="45">
        <v>327908</v>
      </c>
      <c r="J13" s="45">
        <v>48540.01</v>
      </c>
    </row>
    <row r="14" spans="1:10" ht="15">
      <c r="A14" s="47" t="s">
        <v>4</v>
      </c>
      <c r="B14" s="28">
        <f>SUM(C14:H14)</f>
        <v>3.9349999999999996</v>
      </c>
      <c r="C14" s="44">
        <v>1.204</v>
      </c>
      <c r="D14" s="28">
        <v>0</v>
      </c>
      <c r="E14" s="44">
        <v>2.731</v>
      </c>
      <c r="F14" s="28">
        <v>0</v>
      </c>
      <c r="G14" s="28">
        <v>0</v>
      </c>
      <c r="H14" s="28">
        <v>0</v>
      </c>
      <c r="I14" s="45">
        <v>700837</v>
      </c>
      <c r="J14" s="45">
        <v>48540.01</v>
      </c>
    </row>
    <row r="15" spans="1:10" ht="15">
      <c r="A15" s="47" t="s">
        <v>5</v>
      </c>
      <c r="B15" s="28">
        <f t="shared" si="1"/>
        <v>0.138</v>
      </c>
      <c r="C15" s="44">
        <v>0.138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5">
        <v>968.253</v>
      </c>
      <c r="J15" s="45">
        <v>48540.01</v>
      </c>
    </row>
    <row r="16" spans="1:10" ht="15">
      <c r="A16" s="47" t="s">
        <v>52</v>
      </c>
      <c r="B16" s="28">
        <f>SUM(C16:H16)</f>
        <v>5715.3009999999995</v>
      </c>
      <c r="C16" s="62">
        <f aca="true" t="shared" si="3" ref="C16:H16">C18+C19+C17</f>
        <v>881.12</v>
      </c>
      <c r="D16" s="62">
        <f t="shared" si="3"/>
        <v>0</v>
      </c>
      <c r="E16" s="62">
        <f>E18+E19+E17</f>
        <v>1939.566</v>
      </c>
      <c r="F16" s="62">
        <f t="shared" si="3"/>
        <v>0</v>
      </c>
      <c r="G16" s="62">
        <f t="shared" si="3"/>
        <v>0</v>
      </c>
      <c r="H16" s="62">
        <f t="shared" si="3"/>
        <v>2894.615</v>
      </c>
      <c r="I16" s="4"/>
      <c r="J16" s="4"/>
    </row>
    <row r="17" spans="1:10" ht="15">
      <c r="A17" s="47" t="s">
        <v>2</v>
      </c>
      <c r="B17" s="28">
        <f t="shared" si="1"/>
        <v>2894.615</v>
      </c>
      <c r="C17" s="62">
        <v>0</v>
      </c>
      <c r="D17" s="28">
        <v>0</v>
      </c>
      <c r="E17" s="62">
        <v>0</v>
      </c>
      <c r="F17" s="62">
        <v>0</v>
      </c>
      <c r="G17" s="62">
        <v>0</v>
      </c>
      <c r="H17" s="61">
        <v>2894.615</v>
      </c>
      <c r="I17" s="51">
        <v>934</v>
      </c>
      <c r="J17" s="51">
        <v>746.56</v>
      </c>
    </row>
    <row r="18" spans="1:10" ht="15">
      <c r="A18" s="47" t="s">
        <v>4</v>
      </c>
      <c r="B18" s="28">
        <f>SUM(C18:H18)</f>
        <v>2713.668</v>
      </c>
      <c r="C18" s="44">
        <v>774.102</v>
      </c>
      <c r="D18" s="28">
        <v>0</v>
      </c>
      <c r="E18" s="44">
        <v>1939.566</v>
      </c>
      <c r="F18" s="28">
        <v>0</v>
      </c>
      <c r="G18" s="28">
        <v>0</v>
      </c>
      <c r="H18" s="28">
        <v>0</v>
      </c>
      <c r="I18" s="51">
        <v>823</v>
      </c>
      <c r="J18" s="51">
        <v>746.56</v>
      </c>
    </row>
    <row r="19" spans="1:10" ht="15">
      <c r="A19" s="47" t="s">
        <v>5</v>
      </c>
      <c r="B19" s="28">
        <f t="shared" si="1"/>
        <v>107.018</v>
      </c>
      <c r="C19" s="44">
        <v>107.018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1">
        <v>671</v>
      </c>
      <c r="J19" s="51">
        <v>746.56</v>
      </c>
    </row>
    <row r="20" spans="1:10" ht="12.75">
      <c r="A20" s="49" t="s">
        <v>53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5">
      <c r="A21" s="47" t="s">
        <v>2</v>
      </c>
      <c r="B21" s="28">
        <f>SUM(C21:H21)</f>
        <v>6842.409</v>
      </c>
      <c r="C21" s="71">
        <v>4820.744</v>
      </c>
      <c r="D21" s="54">
        <v>1973.357</v>
      </c>
      <c r="E21" s="54">
        <v>0</v>
      </c>
      <c r="F21" s="54">
        <v>48.308</v>
      </c>
      <c r="G21" s="68">
        <v>0</v>
      </c>
      <c r="H21" s="68">
        <v>0</v>
      </c>
      <c r="I21" s="45">
        <v>1592</v>
      </c>
      <c r="J21" s="63" t="s">
        <v>61</v>
      </c>
    </row>
    <row r="22" spans="1:10" ht="15">
      <c r="A22" s="47" t="s">
        <v>3</v>
      </c>
      <c r="B22" s="28">
        <f aca="true" t="shared" si="4" ref="B22:B31">SUM(C22:H22)</f>
        <v>955.172</v>
      </c>
      <c r="C22" s="71">
        <v>951.127</v>
      </c>
      <c r="D22" s="55">
        <v>1.315</v>
      </c>
      <c r="E22" s="54">
        <v>0</v>
      </c>
      <c r="F22" s="68">
        <v>0</v>
      </c>
      <c r="G22" s="54">
        <v>2.73</v>
      </c>
      <c r="H22" s="65">
        <v>0</v>
      </c>
      <c r="I22" s="45">
        <v>1709</v>
      </c>
      <c r="J22" s="63" t="s">
        <v>61</v>
      </c>
    </row>
    <row r="23" spans="1:10" ht="15">
      <c r="A23" s="47" t="s">
        <v>4</v>
      </c>
      <c r="B23" s="28">
        <f t="shared" si="4"/>
        <v>12764.375000000002</v>
      </c>
      <c r="C23" s="71">
        <v>8593.995</v>
      </c>
      <c r="D23" s="55">
        <v>10.932</v>
      </c>
      <c r="E23" s="54">
        <f>2082.182-E18</f>
        <v>142.61599999999976</v>
      </c>
      <c r="F23" s="54">
        <v>4012.289</v>
      </c>
      <c r="G23" s="54">
        <v>4.543</v>
      </c>
      <c r="H23" s="65">
        <v>0</v>
      </c>
      <c r="I23" s="45">
        <v>2067</v>
      </c>
      <c r="J23" s="63" t="s">
        <v>61</v>
      </c>
    </row>
    <row r="24" spans="1:10" ht="15">
      <c r="A24" s="47" t="s">
        <v>5</v>
      </c>
      <c r="B24" s="28">
        <f t="shared" si="4"/>
        <v>18593.245</v>
      </c>
      <c r="C24" s="71">
        <v>8802.758</v>
      </c>
      <c r="D24" s="55">
        <v>105.113</v>
      </c>
      <c r="E24" s="55">
        <v>206.861</v>
      </c>
      <c r="F24" s="55">
        <v>9463.949</v>
      </c>
      <c r="G24" s="69">
        <v>14.564</v>
      </c>
      <c r="H24" s="65">
        <v>0</v>
      </c>
      <c r="I24" s="45">
        <v>2656</v>
      </c>
      <c r="J24" s="63" t="s">
        <v>61</v>
      </c>
    </row>
    <row r="25" spans="1:10" ht="15.75">
      <c r="A25" s="26" t="s">
        <v>6</v>
      </c>
      <c r="B25" s="26">
        <f t="shared" si="4"/>
        <v>17485.321999999996</v>
      </c>
      <c r="C25" s="26">
        <f aca="true" t="shared" si="5" ref="C25:H25">SUM(C26:C28)</f>
        <v>16770.434999999998</v>
      </c>
      <c r="D25" s="26">
        <f t="shared" si="5"/>
        <v>109.154</v>
      </c>
      <c r="E25" s="26">
        <f t="shared" si="5"/>
        <v>385.984</v>
      </c>
      <c r="F25" s="26">
        <f t="shared" si="5"/>
        <v>219.749</v>
      </c>
      <c r="G25" s="26">
        <f t="shared" si="5"/>
        <v>0</v>
      </c>
      <c r="H25" s="66">
        <f t="shared" si="5"/>
        <v>0</v>
      </c>
      <c r="I25" s="4"/>
      <c r="J25" s="59"/>
    </row>
    <row r="26" spans="1:10" ht="15">
      <c r="A26" s="47" t="s">
        <v>7</v>
      </c>
      <c r="B26" s="28">
        <f>SUM(C26:H26)</f>
        <v>5036.789000000001</v>
      </c>
      <c r="C26" s="72">
        <f>4162.921+182.814</f>
        <v>4345.735000000001</v>
      </c>
      <c r="D26" s="55">
        <f>76.166+13.075</f>
        <v>89.241</v>
      </c>
      <c r="E26" s="55">
        <v>385.984</v>
      </c>
      <c r="F26" s="55">
        <v>215.829</v>
      </c>
      <c r="G26" s="69">
        <v>0</v>
      </c>
      <c r="H26" s="65">
        <v>0</v>
      </c>
      <c r="I26" s="45">
        <v>1507</v>
      </c>
      <c r="J26" s="63" t="s">
        <v>61</v>
      </c>
    </row>
    <row r="27" spans="1:10" ht="24" customHeight="1">
      <c r="A27" s="47" t="s">
        <v>8</v>
      </c>
      <c r="B27" s="28">
        <f t="shared" si="4"/>
        <v>12413.818000000001</v>
      </c>
      <c r="C27" s="72">
        <v>12393.905</v>
      </c>
      <c r="D27" s="55">
        <v>19.913</v>
      </c>
      <c r="E27" s="55">
        <v>0</v>
      </c>
      <c r="F27" s="69">
        <v>0</v>
      </c>
      <c r="G27" s="69">
        <v>0</v>
      </c>
      <c r="H27" s="65">
        <v>0</v>
      </c>
      <c r="I27" s="45">
        <v>829</v>
      </c>
      <c r="J27" s="63" t="s">
        <v>61</v>
      </c>
    </row>
    <row r="28" spans="1:10" ht="15">
      <c r="A28" s="48" t="s">
        <v>9</v>
      </c>
      <c r="B28" s="28">
        <f t="shared" si="4"/>
        <v>34.715</v>
      </c>
      <c r="C28" s="72">
        <v>30.795</v>
      </c>
      <c r="D28" s="55">
        <v>0</v>
      </c>
      <c r="E28" s="55">
        <v>0</v>
      </c>
      <c r="F28" s="55">
        <v>3.92</v>
      </c>
      <c r="G28" s="69">
        <v>0</v>
      </c>
      <c r="H28" s="65">
        <v>0</v>
      </c>
      <c r="I28" s="45">
        <v>829</v>
      </c>
      <c r="J28" s="63" t="s">
        <v>61</v>
      </c>
    </row>
    <row r="29" spans="1:10" ht="15.75">
      <c r="A29" s="26" t="s">
        <v>10</v>
      </c>
      <c r="B29" s="26">
        <f t="shared" si="4"/>
        <v>31365.428999999996</v>
      </c>
      <c r="C29" s="56">
        <f aca="true" t="shared" si="6" ref="C29:H29">SUM(C30:C31)</f>
        <v>31365.428999999996</v>
      </c>
      <c r="D29" s="56">
        <f t="shared" si="6"/>
        <v>0</v>
      </c>
      <c r="E29" s="56">
        <f t="shared" si="6"/>
        <v>0</v>
      </c>
      <c r="F29" s="56">
        <f t="shared" si="6"/>
        <v>0</v>
      </c>
      <c r="G29" s="56">
        <f t="shared" si="6"/>
        <v>0</v>
      </c>
      <c r="H29" s="67">
        <f t="shared" si="6"/>
        <v>0</v>
      </c>
      <c r="I29" s="4"/>
      <c r="J29" s="59"/>
    </row>
    <row r="30" spans="1:10" ht="15">
      <c r="A30" s="47" t="s">
        <v>11</v>
      </c>
      <c r="B30" s="28">
        <f>SUM(C30:H30)</f>
        <v>23626.19</v>
      </c>
      <c r="C30" s="55">
        <v>23626.19</v>
      </c>
      <c r="D30" s="55">
        <v>0</v>
      </c>
      <c r="E30" s="69">
        <v>0</v>
      </c>
      <c r="F30" s="69">
        <v>0</v>
      </c>
      <c r="G30" s="69">
        <v>0</v>
      </c>
      <c r="H30" s="65">
        <v>0</v>
      </c>
      <c r="I30" s="45">
        <v>1283</v>
      </c>
      <c r="J30" s="63" t="s">
        <v>61</v>
      </c>
    </row>
    <row r="31" spans="1:10" ht="15">
      <c r="A31" s="47" t="s">
        <v>12</v>
      </c>
      <c r="B31" s="28">
        <f t="shared" si="4"/>
        <v>7739.239</v>
      </c>
      <c r="C31" s="55">
        <v>7739.239</v>
      </c>
      <c r="D31" s="55">
        <v>0</v>
      </c>
      <c r="E31" s="69">
        <v>0</v>
      </c>
      <c r="F31" s="69">
        <v>0</v>
      </c>
      <c r="G31" s="69">
        <v>0</v>
      </c>
      <c r="H31" s="65">
        <v>0</v>
      </c>
      <c r="I31" s="45">
        <v>701</v>
      </c>
      <c r="J31" s="63" t="s">
        <v>61</v>
      </c>
    </row>
    <row r="32" spans="1:10" ht="34.5" customHeight="1">
      <c r="A32" s="29" t="s">
        <v>36</v>
      </c>
      <c r="B32" s="64">
        <f>SUM(C32:H32)</f>
        <v>93721.253</v>
      </c>
      <c r="C32" s="57">
        <f aca="true" t="shared" si="7" ref="C32:H32">C31+C30+C28+C27+C26+C24+C23+C22+C21+C16</f>
        <v>72185.608</v>
      </c>
      <c r="D32" s="70">
        <f t="shared" si="7"/>
        <v>2199.871</v>
      </c>
      <c r="E32" s="70">
        <f t="shared" si="7"/>
        <v>2675.027</v>
      </c>
      <c r="F32" s="70">
        <f t="shared" si="7"/>
        <v>13744.295000000002</v>
      </c>
      <c r="G32" s="70">
        <f>G31+G30+G28+G27+G26+G24+G23+G22+G21+G16</f>
        <v>21.837</v>
      </c>
      <c r="H32" s="70">
        <f t="shared" si="7"/>
        <v>2894.615</v>
      </c>
      <c r="I32" s="4"/>
      <c r="J32" s="59"/>
    </row>
    <row r="33" ht="12.75">
      <c r="C33" s="53"/>
    </row>
    <row r="34" spans="1:6" ht="13.5" customHeight="1">
      <c r="A34" s="14"/>
      <c r="B34" s="53"/>
      <c r="C34" s="53"/>
      <c r="F34" s="53"/>
    </row>
    <row r="35" spans="1:6" ht="15.75" customHeight="1">
      <c r="A35" s="12"/>
      <c r="C35" s="53"/>
      <c r="F35" s="53"/>
    </row>
    <row r="36" spans="1:3" ht="12.75" customHeight="1">
      <c r="A36" s="12"/>
      <c r="B36" s="53"/>
      <c r="C36" s="53"/>
    </row>
    <row r="37" spans="1:3" ht="12" customHeight="1">
      <c r="A37" s="12"/>
      <c r="C37" s="53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0" t="s">
        <v>20</v>
      </c>
      <c r="B1" s="80"/>
      <c r="C1" s="80"/>
      <c r="D1" s="80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86" t="s">
        <v>22</v>
      </c>
      <c r="B5" s="86"/>
      <c r="C5" s="86"/>
      <c r="D5" s="86"/>
      <c r="E5" s="20"/>
    </row>
    <row r="6" spans="1:5" ht="42" customHeight="1">
      <c r="A6" s="19" t="s">
        <v>30</v>
      </c>
      <c r="B6" s="21" t="str">
        <f>'Полезный отпуск'!B6</f>
        <v>июль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88" t="s">
        <v>21</v>
      </c>
      <c r="B8" s="88"/>
      <c r="C8" s="88" t="s">
        <v>25</v>
      </c>
      <c r="D8" s="88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93721.253</v>
      </c>
      <c r="B10" s="43">
        <v>175.348</v>
      </c>
      <c r="C10" s="23">
        <f>'Полезный отпуск'!B25</f>
        <v>17485.321999999996</v>
      </c>
      <c r="D10" s="24">
        <f>ROUND(C10/4937*12,3)</f>
        <v>42.5</v>
      </c>
    </row>
    <row r="11" spans="1:5" ht="12.75">
      <c r="A11" s="42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87"/>
      <c r="B23" s="87"/>
      <c r="C23" s="87"/>
      <c r="D23" s="87"/>
      <c r="E23" s="8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</row>
    <row r="25" spans="1:58" ht="153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8"/>
  <sheetViews>
    <sheetView zoomScaleSheetLayoutView="100" zoomScalePageLayoutView="0" workbookViewId="0" topLeftCell="A5">
      <selection activeCell="B21" sqref="B21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9" t="s">
        <v>28</v>
      </c>
      <c r="B1" s="89"/>
      <c r="C1" s="89"/>
      <c r="D1" s="89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1" t="s">
        <v>41</v>
      </c>
      <c r="B5" s="81"/>
      <c r="C5" s="81"/>
      <c r="D5" s="81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июль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4" ht="15">
      <c r="A9" s="22" t="s">
        <v>45</v>
      </c>
      <c r="B9" s="41">
        <v>0</v>
      </c>
      <c r="C9" s="41">
        <f aca="true" t="shared" si="0" ref="C9:C14">B9</f>
        <v>0</v>
      </c>
      <c r="D9" s="41">
        <f aca="true" t="shared" si="1" ref="D9:D14">B9</f>
        <v>0</v>
      </c>
    </row>
    <row r="10" spans="1:4" ht="15">
      <c r="A10" s="22" t="s">
        <v>46</v>
      </c>
      <c r="B10" s="41">
        <v>100</v>
      </c>
      <c r="C10" s="41">
        <f t="shared" si="0"/>
        <v>100</v>
      </c>
      <c r="D10" s="41">
        <f t="shared" si="1"/>
        <v>100</v>
      </c>
    </row>
    <row r="11" spans="1:4" ht="21.75" customHeight="1">
      <c r="A11" s="22" t="s">
        <v>38</v>
      </c>
      <c r="B11" s="51">
        <v>2.32</v>
      </c>
      <c r="C11" s="4">
        <f t="shared" si="0"/>
        <v>2.32</v>
      </c>
      <c r="D11" s="4">
        <f t="shared" si="1"/>
        <v>2.32</v>
      </c>
    </row>
    <row r="12" spans="1:4" ht="45">
      <c r="A12" s="22" t="s">
        <v>54</v>
      </c>
      <c r="B12" s="51">
        <v>199</v>
      </c>
      <c r="C12" s="4">
        <f t="shared" si="0"/>
        <v>199</v>
      </c>
      <c r="D12" s="4">
        <f t="shared" si="1"/>
        <v>199</v>
      </c>
    </row>
    <row r="13" spans="1:6" ht="45">
      <c r="A13" s="22" t="s">
        <v>55</v>
      </c>
      <c r="B13" s="73">
        <v>199.6</v>
      </c>
      <c r="C13" s="4">
        <f t="shared" si="0"/>
        <v>199.6</v>
      </c>
      <c r="D13" s="4">
        <f t="shared" si="1"/>
        <v>199.6</v>
      </c>
      <c r="F13" s="58"/>
    </row>
    <row r="14" spans="1:4" ht="45">
      <c r="A14" s="22" t="s">
        <v>47</v>
      </c>
      <c r="B14" s="73">
        <v>764.88</v>
      </c>
      <c r="C14" s="4">
        <f t="shared" si="0"/>
        <v>764.88</v>
      </c>
      <c r="D14" s="4">
        <f t="shared" si="1"/>
        <v>764.88</v>
      </c>
    </row>
    <row r="15" spans="1:4" ht="46.5" customHeight="1">
      <c r="A15" s="22" t="s">
        <v>56</v>
      </c>
      <c r="B15" s="4">
        <f>B11+B12+B14</f>
        <v>966.2</v>
      </c>
      <c r="C15" s="4">
        <f>C11+C12+C14</f>
        <v>966.2</v>
      </c>
      <c r="D15" s="4">
        <f>D11+D12+D14</f>
        <v>966.2</v>
      </c>
    </row>
    <row r="16" spans="1:4" ht="60">
      <c r="A16" s="22" t="s">
        <v>57</v>
      </c>
      <c r="B16" s="4">
        <f>B14+B13+B11</f>
        <v>966.8000000000001</v>
      </c>
      <c r="C16" s="4">
        <f>C14+C13+C11</f>
        <v>966.8000000000001</v>
      </c>
      <c r="D16" s="4">
        <f>D14+D13+D11</f>
        <v>966.8000000000001</v>
      </c>
    </row>
    <row r="18" spans="1:4" ht="48" customHeight="1">
      <c r="A18" s="91" t="s">
        <v>48</v>
      </c>
      <c r="B18" s="91"/>
      <c r="C18" s="91"/>
      <c r="D18" s="91"/>
    </row>
  </sheetData>
  <sheetProtection/>
  <mergeCells count="12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D9" sqref="D9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5" t="s">
        <v>14</v>
      </c>
      <c r="B1" s="95"/>
      <c r="C1" s="95"/>
      <c r="D1" s="95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93" t="s">
        <v>50</v>
      </c>
      <c r="B5" s="93"/>
      <c r="C5" s="93"/>
      <c r="D5" s="93"/>
    </row>
    <row r="6" spans="1:4" ht="24" customHeight="1">
      <c r="A6" s="31" t="s">
        <v>30</v>
      </c>
      <c r="B6" s="32" t="str">
        <f>'Полезный отпуск'!B6</f>
        <v>июль 2013г.</v>
      </c>
      <c r="C6" s="30"/>
      <c r="D6" s="30"/>
    </row>
    <row r="7" spans="1:4" ht="15">
      <c r="A7" s="30"/>
      <c r="B7" s="30"/>
      <c r="C7" s="30"/>
      <c r="D7" s="30"/>
    </row>
    <row r="8" spans="1:6" ht="41.25" customHeight="1">
      <c r="A8" s="33" t="s">
        <v>39</v>
      </c>
      <c r="B8" s="34" t="s">
        <v>40</v>
      </c>
      <c r="C8" s="35" t="s">
        <v>16</v>
      </c>
      <c r="D8" s="35" t="s">
        <v>1</v>
      </c>
      <c r="F8" s="75"/>
    </row>
    <row r="9" spans="1:6" ht="15.75">
      <c r="A9" s="33" t="s">
        <v>19</v>
      </c>
      <c r="B9" s="33" t="s">
        <v>15</v>
      </c>
      <c r="C9" s="40">
        <v>2268.171</v>
      </c>
      <c r="D9" s="74">
        <f>'Продажа потерь'!B14</f>
        <v>764.88</v>
      </c>
      <c r="F9" s="76"/>
    </row>
    <row r="10" spans="1:6" ht="15">
      <c r="A10" s="33" t="s">
        <v>19</v>
      </c>
      <c r="B10" s="33" t="s">
        <v>43</v>
      </c>
      <c r="C10" s="40">
        <v>0.841</v>
      </c>
      <c r="D10" s="74">
        <f>'Продажа потерь'!B14</f>
        <v>764.88</v>
      </c>
      <c r="F10" s="77"/>
    </row>
    <row r="11" spans="1:6" ht="18.75">
      <c r="A11" s="33" t="s">
        <v>19</v>
      </c>
      <c r="B11" s="37" t="s">
        <v>17</v>
      </c>
      <c r="C11" s="40">
        <v>0.026</v>
      </c>
      <c r="D11" s="74">
        <f>'Продажа потерь'!B14</f>
        <v>764.88</v>
      </c>
      <c r="F11" s="78"/>
    </row>
    <row r="12" spans="1:6" ht="15">
      <c r="A12" s="94" t="s">
        <v>31</v>
      </c>
      <c r="B12" s="94"/>
      <c r="C12" s="36">
        <f>SUM(C9:C11)</f>
        <v>2269.0379999999996</v>
      </c>
      <c r="D12" s="33"/>
      <c r="E12" s="9"/>
      <c r="F12" s="75"/>
    </row>
    <row r="13" spans="1:5" ht="15">
      <c r="A13" s="38"/>
      <c r="B13" s="38"/>
      <c r="C13" s="39"/>
      <c r="D13" s="38"/>
      <c r="E13" s="9"/>
    </row>
    <row r="14" spans="1:4" ht="70.5" customHeight="1">
      <c r="A14" s="92" t="s">
        <v>49</v>
      </c>
      <c r="B14" s="92"/>
      <c r="C14" s="92"/>
      <c r="D14" s="92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5" t="s">
        <v>14</v>
      </c>
      <c r="B1" s="95"/>
      <c r="C1" s="95"/>
      <c r="D1" s="95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июль 2013г.</v>
      </c>
    </row>
    <row r="5" spans="1:4" ht="39" customHeight="1">
      <c r="A5" s="96" t="s">
        <v>44</v>
      </c>
      <c r="B5" s="96"/>
      <c r="C5" s="96"/>
      <c r="D5" s="96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2014-05-16T07:09:45Z</dcterms:modified>
  <cp:category/>
  <cp:version/>
  <cp:contentType/>
  <cp:contentStatus/>
</cp:coreProperties>
</file>