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<sst xmlns="http://schemas.openxmlformats.org/spreadsheetml/2006/main" count="95" uniqueCount="68">
  <si>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</si>
  <si>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</si>
  <si>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</si>
  <si>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</si>
  <si>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</si>
  <si>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</si>
  <si>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</si>
  <si>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</si>
  <si>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</si>
  <si>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</si>
  <si>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</si>
  <si>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</si>
  <si>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</si>
  <si>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</si>
  <si>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</si>
  <si>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</si>
  <si>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</si>
  <si>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</si>
  <si>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</si>
  <si>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</si>
  <si>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</si>
  <si>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</si>
  <si>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</si>
  <si>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</si>
  <si>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</si>
  <si>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</si>
  <si>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</si>
  <si>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</si>
  <si>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</si>
  <si>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</si>
  <si>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</si>
  <si>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</si>
  <si>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</si>
  <si>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</si>
  <si>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</si>
  <si>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</si>
  <si>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</si>
  <si>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</si>
  <si>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</si>
  <si>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</si>
  <si>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</si>
  <si>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</si>
  <si>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</si>
  <si>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</si>
  <si>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</si>
  <si>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</si>
  <si>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</si>
  <si>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</si>
  <si>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</si>
  <si>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</si>
  <si>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</si>
  <si>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</si>
  <si>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</si>
  <si>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</si>
  <si>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</si>
  <si>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</si>
  <si>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</si>
  <si>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</si>
  <si>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</si>
  <si>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</si>
  <si>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</si>
  <si>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</si>
  <si>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</si>
  <si>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</si>
  <si>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</si>
  <si>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август 2013г.</t>
  </si>
  <si>
    <t>Магнитэнерго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</si>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</sst>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wrapText="1"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91" fillId="1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 wrapText="1"/>
    </xf>
    <xf numFmtId="179" fontId="3" fillId="0" borderId="2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7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4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7" t="s">
        <v>30</v>
      </c>
      <c r="B6" s="42" t="s">
        <v>65</v>
      </c>
      <c r="C6" s="2"/>
      <c r="D6" s="48"/>
      <c r="E6" s="48"/>
      <c r="F6" s="2"/>
      <c r="G6" s="2"/>
      <c r="H6" s="2"/>
      <c r="I6" s="2"/>
      <c r="J6" s="2"/>
    </row>
    <row r="7" spans="1:10" ht="15" customHeight="1" hidden="1">
      <c r="A7" s="2"/>
      <c r="B7" s="2"/>
      <c r="C7" s="48"/>
      <c r="D7" s="48"/>
      <c r="E7" s="48"/>
      <c r="F7" s="48"/>
      <c r="G7" s="48"/>
      <c r="H7" s="48"/>
      <c r="I7" s="48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5"/>
      <c r="E8" s="85"/>
      <c r="F8" s="85"/>
      <c r="G8" s="85"/>
      <c r="H8" s="85"/>
      <c r="I8" s="53"/>
      <c r="J8" s="86" t="s">
        <v>1</v>
      </c>
      <c r="K8" s="86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58</v>
      </c>
      <c r="G9" s="78" t="s">
        <v>63</v>
      </c>
      <c r="H9" s="78" t="s">
        <v>59</v>
      </c>
      <c r="I9" s="78" t="s">
        <v>66</v>
      </c>
      <c r="J9" s="54" t="s">
        <v>60</v>
      </c>
      <c r="K9" s="54" t="s">
        <v>62</v>
      </c>
    </row>
    <row r="10" spans="1:11" ht="15.75">
      <c r="A10" s="26" t="s">
        <v>35</v>
      </c>
      <c r="B10" s="24">
        <f>B21+B22+B23+B24+B16</f>
        <v>43864.851</v>
      </c>
      <c r="C10" s="24">
        <f aca="true" t="shared" si="0" ref="C10:H10">C21+C22+C23+C24+C16</f>
        <v>23916.754999999997</v>
      </c>
      <c r="D10" s="24">
        <f>D21+D22+D23+D24+D16</f>
        <v>2056.1</v>
      </c>
      <c r="E10" s="24">
        <f>E21+E22+E23+E24+E16</f>
        <v>2323.71</v>
      </c>
      <c r="F10" s="24">
        <f t="shared" si="0"/>
        <v>12822.719</v>
      </c>
      <c r="G10" s="24">
        <f>G21+G22+G23+G24+G16</f>
        <v>21.111</v>
      </c>
      <c r="H10" s="24">
        <f t="shared" si="0"/>
        <v>2597.205</v>
      </c>
      <c r="I10" s="24">
        <f>I21+I22+I23+I24+I16</f>
        <v>127.251</v>
      </c>
      <c r="J10" s="4"/>
      <c r="K10" s="4"/>
    </row>
    <row r="11" spans="1:11" ht="12.75">
      <c r="A11" s="45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3" t="s">
        <v>64</v>
      </c>
      <c r="B12" s="25">
        <f aca="true" t="shared" si="1" ref="B12:B19">SUM(C12:I12)</f>
        <v>9.836</v>
      </c>
      <c r="C12" s="56">
        <f aca="true" t="shared" si="2" ref="C12:H12">C14+C15+C13</f>
        <v>1.352</v>
      </c>
      <c r="D12" s="56">
        <f t="shared" si="2"/>
        <v>0</v>
      </c>
      <c r="E12" s="56">
        <f t="shared" si="2"/>
        <v>2.731</v>
      </c>
      <c r="F12" s="56">
        <f t="shared" si="2"/>
        <v>0</v>
      </c>
      <c r="G12" s="56">
        <f t="shared" si="2"/>
        <v>0</v>
      </c>
      <c r="H12" s="56">
        <f t="shared" si="2"/>
        <v>5.753</v>
      </c>
      <c r="I12" s="56">
        <f>I14+I15+I13</f>
        <v>0</v>
      </c>
      <c r="J12" s="4"/>
      <c r="K12" s="4"/>
    </row>
    <row r="13" spans="1:11" ht="15">
      <c r="A13" s="43" t="s">
        <v>2</v>
      </c>
      <c r="B13" s="25">
        <f t="shared" si="1"/>
        <v>5.753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5">
        <v>5.753</v>
      </c>
      <c r="I13" s="55"/>
      <c r="J13" s="41">
        <v>327908</v>
      </c>
      <c r="K13" s="41">
        <v>48540.01</v>
      </c>
    </row>
    <row r="14" spans="1:11" ht="15">
      <c r="A14" s="43" t="s">
        <v>4</v>
      </c>
      <c r="B14" s="25">
        <f t="shared" si="1"/>
        <v>3.9299999999999997</v>
      </c>
      <c r="C14" s="40">
        <v>1.199</v>
      </c>
      <c r="D14" s="25">
        <v>0</v>
      </c>
      <c r="E14" s="40">
        <v>2.731</v>
      </c>
      <c r="F14" s="25">
        <v>0</v>
      </c>
      <c r="G14" s="25">
        <v>0</v>
      </c>
      <c r="H14" s="25">
        <v>0</v>
      </c>
      <c r="I14" s="25">
        <v>0</v>
      </c>
      <c r="J14" s="41">
        <v>700837</v>
      </c>
      <c r="K14" s="41">
        <v>48540.01</v>
      </c>
    </row>
    <row r="15" spans="1:11" ht="15">
      <c r="A15" s="43" t="s">
        <v>5</v>
      </c>
      <c r="B15" s="25">
        <f t="shared" si="1"/>
        <v>0.153</v>
      </c>
      <c r="C15" s="40">
        <v>0.153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41">
        <v>968.253</v>
      </c>
      <c r="K15" s="41">
        <v>48540.01</v>
      </c>
    </row>
    <row r="16" spans="1:11" ht="15">
      <c r="A16" s="43" t="s">
        <v>52</v>
      </c>
      <c r="B16" s="25">
        <f t="shared" si="1"/>
        <v>5503.014999999999</v>
      </c>
      <c r="C16" s="56">
        <f aca="true" t="shared" si="3" ref="C16:H16">C18+C19+C17</f>
        <v>881.466</v>
      </c>
      <c r="D16" s="56">
        <f t="shared" si="3"/>
        <v>0</v>
      </c>
      <c r="E16" s="56">
        <f>E18+E19+E17</f>
        <v>2024.344</v>
      </c>
      <c r="F16" s="56">
        <f t="shared" si="3"/>
        <v>0</v>
      </c>
      <c r="G16" s="56">
        <f t="shared" si="3"/>
        <v>0</v>
      </c>
      <c r="H16" s="56">
        <f t="shared" si="3"/>
        <v>2597.205</v>
      </c>
      <c r="I16" s="56">
        <f>I18+I19+I17</f>
        <v>0</v>
      </c>
      <c r="J16" s="4"/>
      <c r="K16" s="4"/>
    </row>
    <row r="17" spans="1:11" ht="15">
      <c r="A17" s="43" t="s">
        <v>2</v>
      </c>
      <c r="B17" s="25">
        <f t="shared" si="1"/>
        <v>2597.205</v>
      </c>
      <c r="C17" s="56">
        <v>0</v>
      </c>
      <c r="D17" s="25">
        <v>0</v>
      </c>
      <c r="E17" s="56">
        <v>0</v>
      </c>
      <c r="F17" s="56">
        <v>0</v>
      </c>
      <c r="G17" s="56">
        <v>0</v>
      </c>
      <c r="H17" s="55">
        <v>2597.205</v>
      </c>
      <c r="I17" s="55"/>
      <c r="J17" s="47">
        <v>934</v>
      </c>
      <c r="K17" s="47">
        <v>746.56</v>
      </c>
    </row>
    <row r="18" spans="1:11" ht="15">
      <c r="A18" s="43" t="s">
        <v>4</v>
      </c>
      <c r="B18" s="25">
        <f t="shared" si="1"/>
        <v>2799.0950000000003</v>
      </c>
      <c r="C18" s="40">
        <v>774.751</v>
      </c>
      <c r="D18" s="25">
        <v>0</v>
      </c>
      <c r="E18" s="40">
        <v>2024.344</v>
      </c>
      <c r="F18" s="25">
        <v>0</v>
      </c>
      <c r="G18" s="25">
        <v>0</v>
      </c>
      <c r="H18" s="25">
        <v>0</v>
      </c>
      <c r="I18" s="25">
        <v>0</v>
      </c>
      <c r="J18" s="47">
        <v>823</v>
      </c>
      <c r="K18" s="47">
        <v>746.56</v>
      </c>
    </row>
    <row r="19" spans="1:11" ht="15">
      <c r="A19" s="43" t="s">
        <v>5</v>
      </c>
      <c r="B19" s="25">
        <f t="shared" si="1"/>
        <v>106.715</v>
      </c>
      <c r="C19" s="40">
        <v>106.715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47">
        <v>671</v>
      </c>
      <c r="K19" s="47">
        <v>746.56</v>
      </c>
    </row>
    <row r="20" spans="1:11" ht="12.75">
      <c r="A20" s="45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>
      <c r="A21" s="43" t="s">
        <v>2</v>
      </c>
      <c r="B21" s="25">
        <f aca="true" t="shared" si="4" ref="B21:B29">SUM(C21:I21)</f>
        <v>7320.035</v>
      </c>
      <c r="C21" s="65">
        <v>5169.057</v>
      </c>
      <c r="D21" s="50">
        <v>1915.699</v>
      </c>
      <c r="E21" s="50">
        <v>0</v>
      </c>
      <c r="F21" s="50">
        <v>235.279</v>
      </c>
      <c r="G21" s="62">
        <v>0</v>
      </c>
      <c r="H21" s="62">
        <v>0</v>
      </c>
      <c r="I21" s="62">
        <v>0</v>
      </c>
      <c r="J21" s="41">
        <v>1592</v>
      </c>
      <c r="K21" s="57" t="s">
        <v>61</v>
      </c>
    </row>
    <row r="22" spans="1:11" ht="15">
      <c r="A22" s="43" t="s">
        <v>3</v>
      </c>
      <c r="B22" s="25">
        <f t="shared" si="4"/>
        <v>1077.736</v>
      </c>
      <c r="C22" s="65">
        <v>1073.852</v>
      </c>
      <c r="D22" s="51">
        <v>1.28</v>
      </c>
      <c r="E22" s="50">
        <v>0</v>
      </c>
      <c r="F22" s="50">
        <v>0</v>
      </c>
      <c r="G22" s="50">
        <v>2.604</v>
      </c>
      <c r="H22" s="59">
        <v>0</v>
      </c>
      <c r="I22" s="59">
        <v>0</v>
      </c>
      <c r="J22" s="41">
        <v>1709</v>
      </c>
      <c r="K22" s="57" t="s">
        <v>61</v>
      </c>
    </row>
    <row r="23" spans="1:11" ht="15">
      <c r="A23" s="43" t="s">
        <v>4</v>
      </c>
      <c r="B23" s="25">
        <f t="shared" si="4"/>
        <v>12564.993</v>
      </c>
      <c r="C23" s="65">
        <v>8094.551</v>
      </c>
      <c r="D23" s="51">
        <v>18.231</v>
      </c>
      <c r="E23" s="50">
        <v>0</v>
      </c>
      <c r="F23" s="50">
        <v>4337.915</v>
      </c>
      <c r="G23" s="50">
        <v>4.575</v>
      </c>
      <c r="H23" s="59">
        <v>0</v>
      </c>
      <c r="I23" s="59">
        <v>109.721</v>
      </c>
      <c r="J23" s="41">
        <v>2067</v>
      </c>
      <c r="K23" s="57" t="s">
        <v>61</v>
      </c>
    </row>
    <row r="24" spans="1:11" ht="15">
      <c r="A24" s="43" t="s">
        <v>5</v>
      </c>
      <c r="B24" s="25">
        <f t="shared" si="4"/>
        <v>17399.072</v>
      </c>
      <c r="C24" s="65">
        <v>8697.829</v>
      </c>
      <c r="D24" s="51">
        <v>120.89</v>
      </c>
      <c r="E24" s="51">
        <v>299.366</v>
      </c>
      <c r="F24" s="51">
        <v>8249.525</v>
      </c>
      <c r="G24" s="50">
        <v>13.932</v>
      </c>
      <c r="H24" s="59">
        <v>0</v>
      </c>
      <c r="I24" s="59">
        <v>17.53</v>
      </c>
      <c r="J24" s="41">
        <v>2656</v>
      </c>
      <c r="K24" s="57" t="s">
        <v>61</v>
      </c>
    </row>
    <row r="25" spans="1:11" ht="15.75">
      <c r="A25" s="23" t="s">
        <v>6</v>
      </c>
      <c r="B25" s="23">
        <f t="shared" si="4"/>
        <v>27879.639</v>
      </c>
      <c r="C25" s="23">
        <f aca="true" t="shared" si="5" ref="C25:H25">SUM(C26:C28)</f>
        <v>16825.877</v>
      </c>
      <c r="D25" s="23">
        <f t="shared" si="5"/>
        <v>108.2</v>
      </c>
      <c r="E25" s="23">
        <f>SUM(E26:E28)</f>
        <v>553.443</v>
      </c>
      <c r="F25" s="23">
        <f>SUM(F26:F28)</f>
        <v>10392.118999999999</v>
      </c>
      <c r="G25" s="23">
        <f t="shared" si="5"/>
        <v>0</v>
      </c>
      <c r="H25" s="60">
        <f t="shared" si="5"/>
        <v>0</v>
      </c>
      <c r="I25" s="60">
        <f>SUM(I26:I28)</f>
        <v>0</v>
      </c>
      <c r="J25" s="4"/>
      <c r="K25" s="53"/>
    </row>
    <row r="26" spans="1:11" ht="15">
      <c r="A26" s="43" t="s">
        <v>7</v>
      </c>
      <c r="B26" s="25">
        <f t="shared" si="4"/>
        <v>13956.143</v>
      </c>
      <c r="C26" s="66">
        <v>4352.589</v>
      </c>
      <c r="D26" s="51">
        <v>104.069</v>
      </c>
      <c r="E26" s="51">
        <v>553.443</v>
      </c>
      <c r="F26" s="51">
        <v>8946.042</v>
      </c>
      <c r="G26" s="63">
        <v>0</v>
      </c>
      <c r="H26" s="59">
        <v>0</v>
      </c>
      <c r="I26" s="59">
        <v>0</v>
      </c>
      <c r="J26" s="41">
        <v>1507</v>
      </c>
      <c r="K26" s="57" t="s">
        <v>61</v>
      </c>
    </row>
    <row r="27" spans="1:11" ht="24" customHeight="1">
      <c r="A27" s="43" t="s">
        <v>8</v>
      </c>
      <c r="B27" s="25">
        <f t="shared" si="4"/>
        <v>13341.721</v>
      </c>
      <c r="C27" s="66">
        <v>12460.412</v>
      </c>
      <c r="D27" s="51">
        <v>4.131</v>
      </c>
      <c r="E27" s="51">
        <v>0</v>
      </c>
      <c r="F27" s="51">
        <v>877.178</v>
      </c>
      <c r="G27" s="63">
        <v>0</v>
      </c>
      <c r="H27" s="59">
        <v>0</v>
      </c>
      <c r="I27" s="59">
        <v>0</v>
      </c>
      <c r="J27" s="41">
        <v>829</v>
      </c>
      <c r="K27" s="57" t="s">
        <v>61</v>
      </c>
    </row>
    <row r="28" spans="1:11" ht="15">
      <c r="A28" s="44" t="s">
        <v>9</v>
      </c>
      <c r="B28" s="25">
        <f t="shared" si="4"/>
        <v>581.775</v>
      </c>
      <c r="C28" s="66">
        <v>12.876</v>
      </c>
      <c r="D28" s="51">
        <v>0</v>
      </c>
      <c r="E28" s="51">
        <v>0</v>
      </c>
      <c r="F28" s="51">
        <v>568.899</v>
      </c>
      <c r="G28" s="63">
        <v>0</v>
      </c>
      <c r="H28" s="59">
        <v>0</v>
      </c>
      <c r="I28" s="59">
        <v>0</v>
      </c>
      <c r="J28" s="41">
        <v>829</v>
      </c>
      <c r="K28" s="57" t="s">
        <v>61</v>
      </c>
    </row>
    <row r="29" spans="1:11" ht="15.75">
      <c r="A29" s="23" t="s">
        <v>10</v>
      </c>
      <c r="B29" s="23">
        <f t="shared" si="4"/>
        <v>5963.766</v>
      </c>
      <c r="C29" s="52">
        <f aca="true" t="shared" si="6" ref="C29:H29">SUM(C30:C31)</f>
        <v>5963.766</v>
      </c>
      <c r="D29" s="52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61">
        <f t="shared" si="6"/>
        <v>0</v>
      </c>
      <c r="I29" s="61">
        <f>SUM(I30:I31)</f>
        <v>0</v>
      </c>
      <c r="J29" s="4"/>
      <c r="K29" s="53"/>
    </row>
    <row r="30" spans="1:11" ht="15">
      <c r="A30" s="43" t="s">
        <v>11</v>
      </c>
      <c r="B30" s="25">
        <f>SUM(C30:H30)</f>
        <v>0</v>
      </c>
      <c r="C30" s="51">
        <v>0</v>
      </c>
      <c r="D30" s="51">
        <v>0</v>
      </c>
      <c r="E30" s="63">
        <v>0</v>
      </c>
      <c r="F30" s="63">
        <v>0</v>
      </c>
      <c r="G30" s="63">
        <v>0</v>
      </c>
      <c r="H30" s="59">
        <v>0</v>
      </c>
      <c r="I30" s="59">
        <v>0</v>
      </c>
      <c r="J30" s="41">
        <v>1283</v>
      </c>
      <c r="K30" s="57" t="s">
        <v>61</v>
      </c>
    </row>
    <row r="31" spans="1:11" ht="15">
      <c r="A31" s="43" t="s">
        <v>12</v>
      </c>
      <c r="B31" s="25">
        <f>SUM(C31:I31)</f>
        <v>5963.766</v>
      </c>
      <c r="C31" s="51">
        <v>5963.766</v>
      </c>
      <c r="D31" s="51">
        <v>0</v>
      </c>
      <c r="E31" s="63">
        <v>0</v>
      </c>
      <c r="F31" s="63">
        <v>0</v>
      </c>
      <c r="G31" s="63">
        <v>0</v>
      </c>
      <c r="H31" s="59">
        <v>0</v>
      </c>
      <c r="I31" s="59">
        <v>0</v>
      </c>
      <c r="J31" s="41">
        <v>701</v>
      </c>
      <c r="K31" s="57" t="s">
        <v>61</v>
      </c>
    </row>
    <row r="32" spans="1:11" ht="34.5" customHeight="1">
      <c r="A32" s="26" t="s">
        <v>36</v>
      </c>
      <c r="B32" s="58">
        <f>SUM(C32:I32)</f>
        <v>77708.25600000001</v>
      </c>
      <c r="C32" s="64">
        <f aca="true" t="shared" si="7" ref="C32:H32">C31+C30+C28+C27+C26+C24+C23+C22+C21+C16</f>
        <v>46706.398</v>
      </c>
      <c r="D32" s="64">
        <f t="shared" si="7"/>
        <v>2164.3</v>
      </c>
      <c r="E32" s="64">
        <f>E31+E30+E28+E27+E26+E24+E23+E22+E21+E16</f>
        <v>2877.1530000000002</v>
      </c>
      <c r="F32" s="64">
        <f t="shared" si="7"/>
        <v>23214.838</v>
      </c>
      <c r="G32" s="64">
        <f>G31+G30+G28+G27+G26+G24+G23+G22+G21+G16</f>
        <v>21.111</v>
      </c>
      <c r="H32" s="64">
        <f t="shared" si="7"/>
        <v>2597.205</v>
      </c>
      <c r="I32" s="64">
        <f>I31+I30+I28+I27+I26+I24+I23+I22+I21+I16</f>
        <v>127.251</v>
      </c>
      <c r="J32" s="4"/>
      <c r="K32" s="53"/>
    </row>
    <row r="33" ht="12.75">
      <c r="C33" s="49"/>
    </row>
    <row r="34" spans="1:6" ht="13.5" customHeight="1">
      <c r="A34" s="13"/>
      <c r="B34" s="49"/>
      <c r="C34" s="49"/>
      <c r="F34" s="49"/>
    </row>
    <row r="35" spans="1:6" ht="15.75" customHeight="1">
      <c r="A35" s="11"/>
      <c r="C35" s="49"/>
      <c r="F35" s="49"/>
    </row>
    <row r="36" spans="1:3" ht="12.75" customHeight="1">
      <c r="A36" s="11"/>
      <c r="B36" s="49"/>
      <c r="C36" s="49"/>
    </row>
    <row r="37" spans="1:3" ht="12" customHeight="1">
      <c r="A37" s="11"/>
      <c r="C37" s="49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8"/>
  <sheetViews>
    <sheetView zoomScaleSheetLayoutView="100" zoomScalePageLayoutView="0" workbookViewId="0" topLeftCell="A3">
      <selection activeCell="C12" sqref="C12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7" t="s">
        <v>28</v>
      </c>
      <c r="B1" s="87"/>
      <c r="C1" s="87"/>
      <c r="D1" s="8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7" t="s">
        <v>30</v>
      </c>
      <c r="B6" s="19" t="str">
        <f>'Полезный отпуск'!B6</f>
        <v>август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71" t="s">
        <v>13</v>
      </c>
      <c r="B8" s="72" t="s">
        <v>34</v>
      </c>
      <c r="C8" s="72" t="s">
        <v>37</v>
      </c>
      <c r="D8" s="72" t="s">
        <v>29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4" ht="15">
      <c r="A9" s="73" t="s">
        <v>45</v>
      </c>
      <c r="B9" s="74">
        <v>0</v>
      </c>
      <c r="C9" s="74">
        <f aca="true" t="shared" si="0" ref="C9:C14">B9</f>
        <v>0</v>
      </c>
      <c r="D9" s="74">
        <f aca="true" t="shared" si="1" ref="D9:D14">B9</f>
        <v>0</v>
      </c>
    </row>
    <row r="10" spans="1:4" ht="15">
      <c r="A10" s="73" t="s">
        <v>46</v>
      </c>
      <c r="B10" s="74">
        <v>100</v>
      </c>
      <c r="C10" s="74">
        <f t="shared" si="0"/>
        <v>100</v>
      </c>
      <c r="D10" s="74">
        <f t="shared" si="1"/>
        <v>100</v>
      </c>
    </row>
    <row r="11" spans="1:4" ht="21.75" customHeight="1">
      <c r="A11" s="73" t="s">
        <v>38</v>
      </c>
      <c r="B11" s="76">
        <v>2.64</v>
      </c>
      <c r="C11" s="75">
        <f t="shared" si="0"/>
        <v>2.64</v>
      </c>
      <c r="D11" s="75">
        <f t="shared" si="1"/>
        <v>2.64</v>
      </c>
    </row>
    <row r="12" spans="1:4" ht="45">
      <c r="A12" s="73" t="s">
        <v>54</v>
      </c>
      <c r="B12" s="76">
        <v>199</v>
      </c>
      <c r="C12" s="75">
        <f t="shared" si="0"/>
        <v>199</v>
      </c>
      <c r="D12" s="75">
        <f t="shared" si="1"/>
        <v>199</v>
      </c>
    </row>
    <row r="13" spans="1:4" ht="45">
      <c r="A13" s="73" t="s">
        <v>55</v>
      </c>
      <c r="B13" s="76">
        <v>243.59</v>
      </c>
      <c r="C13" s="75">
        <f t="shared" si="0"/>
        <v>243.59</v>
      </c>
      <c r="D13" s="75">
        <f t="shared" si="1"/>
        <v>243.59</v>
      </c>
    </row>
    <row r="14" spans="1:4" ht="45">
      <c r="A14" s="73" t="s">
        <v>47</v>
      </c>
      <c r="B14" s="76">
        <v>933.48</v>
      </c>
      <c r="C14" s="75">
        <f t="shared" si="0"/>
        <v>933.48</v>
      </c>
      <c r="D14" s="75">
        <f t="shared" si="1"/>
        <v>933.48</v>
      </c>
    </row>
    <row r="15" spans="1:4" ht="46.5" customHeight="1">
      <c r="A15" s="73" t="s">
        <v>56</v>
      </c>
      <c r="B15" s="75">
        <f>B11+B12+B14</f>
        <v>1135.12</v>
      </c>
      <c r="C15" s="75">
        <f>C11+C12+C14</f>
        <v>1135.12</v>
      </c>
      <c r="D15" s="75">
        <f>D11+D12+D14</f>
        <v>1135.12</v>
      </c>
    </row>
    <row r="16" spans="1:4" ht="60">
      <c r="A16" s="73" t="s">
        <v>57</v>
      </c>
      <c r="B16" s="75">
        <f>B14+B13+B11</f>
        <v>1179.71</v>
      </c>
      <c r="C16" s="75">
        <f>C14+C13+C11</f>
        <v>1179.71</v>
      </c>
      <c r="D16" s="75">
        <f>D14+D13+D11</f>
        <v>1179.71</v>
      </c>
    </row>
    <row r="18" spans="1:4" ht="48" customHeight="1">
      <c r="A18" s="89" t="s">
        <v>48</v>
      </c>
      <c r="B18" s="89"/>
      <c r="C18" s="89"/>
      <c r="D18" s="89"/>
    </row>
  </sheetData>
  <sheetProtection/>
  <mergeCells count="12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F2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4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0" t="s">
        <v>22</v>
      </c>
      <c r="B5" s="90"/>
      <c r="C5" s="90"/>
      <c r="D5" s="90"/>
      <c r="E5" s="18"/>
    </row>
    <row r="6" spans="1:5" ht="42" customHeight="1">
      <c r="A6" s="17" t="s">
        <v>30</v>
      </c>
      <c r="B6" s="19" t="str">
        <f>'Полезный отпуск'!B6</f>
        <v>август 2013г.</v>
      </c>
      <c r="C6" s="15"/>
      <c r="D6" s="15"/>
      <c r="E6" s="18"/>
    </row>
    <row r="7" spans="1:5" ht="15">
      <c r="A7" s="22"/>
      <c r="B7" s="22"/>
      <c r="C7" s="22"/>
      <c r="D7" s="22"/>
      <c r="E7" s="16"/>
    </row>
    <row r="8" spans="1:4" ht="15">
      <c r="A8" s="92" t="s">
        <v>21</v>
      </c>
      <c r="B8" s="92"/>
      <c r="C8" s="92" t="s">
        <v>25</v>
      </c>
      <c r="D8" s="92"/>
    </row>
    <row r="9" spans="1:4" ht="15">
      <c r="A9" s="20" t="s">
        <v>23</v>
      </c>
      <c r="B9" s="20" t="s">
        <v>24</v>
      </c>
      <c r="C9" s="20" t="s">
        <v>23</v>
      </c>
      <c r="D9" s="20" t="s">
        <v>24</v>
      </c>
    </row>
    <row r="10" spans="1:4" ht="15">
      <c r="A10" s="21">
        <f>'Полезный отпуск'!B32</f>
        <v>77708.25600000001</v>
      </c>
      <c r="B10" s="39">
        <v>176.895</v>
      </c>
      <c r="C10" s="20">
        <f>'Полезный отпуск'!B25</f>
        <v>27879.639</v>
      </c>
      <c r="D10" s="21">
        <f>ROUND(C10/4937*12,3)</f>
        <v>67.765</v>
      </c>
    </row>
    <row r="11" spans="1:5" ht="12.75">
      <c r="A11" s="38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2"/>
      <c r="B13" s="8"/>
      <c r="C13" s="8"/>
      <c r="D13" s="9"/>
      <c r="E13" s="8"/>
    </row>
    <row r="14" spans="1:5" ht="12.75">
      <c r="A14" s="12"/>
      <c r="B14" s="8"/>
      <c r="C14" s="8"/>
      <c r="D14" s="9"/>
      <c r="E14" s="8"/>
    </row>
    <row r="15" spans="1:5" ht="12.75">
      <c r="A15" s="12"/>
      <c r="B15" s="8"/>
      <c r="C15" s="8"/>
      <c r="D15" s="9"/>
      <c r="E15" s="8"/>
    </row>
    <row r="16" spans="1:5" ht="12.75">
      <c r="A16" s="12"/>
      <c r="B16" s="8"/>
      <c r="C16" s="8"/>
      <c r="D16" s="9"/>
      <c r="E16" s="8"/>
    </row>
    <row r="17" spans="1:5" ht="12.75">
      <c r="A17" s="12"/>
      <c r="B17" s="8"/>
      <c r="C17" s="8"/>
      <c r="D17" s="9"/>
      <c r="E17" s="8"/>
    </row>
    <row r="18" spans="1:5" ht="12.75">
      <c r="A18" s="12"/>
      <c r="B18" s="8"/>
      <c r="C18" s="8"/>
      <c r="D18" s="9"/>
      <c r="E18" s="8"/>
    </row>
    <row r="19" spans="1:5" ht="12.75">
      <c r="A19" s="12"/>
      <c r="B19" s="8"/>
      <c r="C19" s="8"/>
      <c r="D19" s="9"/>
      <c r="E19" s="8"/>
    </row>
    <row r="20" spans="1:5" ht="12.75">
      <c r="A20" s="12"/>
      <c r="B20" s="8"/>
      <c r="C20" s="8"/>
      <c r="D20" s="9"/>
      <c r="E20" s="8"/>
    </row>
    <row r="21" spans="1:5" ht="12.75">
      <c r="A21" s="12"/>
      <c r="B21" s="8"/>
      <c r="C21" s="8"/>
      <c r="D21" s="9"/>
      <c r="E21" s="8"/>
    </row>
    <row r="23" spans="1:58" ht="114.75" customHeight="1">
      <c r="A23" s="91"/>
      <c r="B23" s="91"/>
      <c r="C23" s="91"/>
      <c r="D23" s="91"/>
      <c r="E23" s="9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43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</row>
    <row r="25" spans="1:58" ht="15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17" sqref="C17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6" t="s">
        <v>14</v>
      </c>
      <c r="B1" s="96"/>
      <c r="C1" s="96"/>
      <c r="D1" s="96"/>
    </row>
    <row r="2" spans="1:4" ht="15">
      <c r="A2" s="27"/>
      <c r="B2" s="27"/>
      <c r="C2" s="27"/>
      <c r="D2" s="27"/>
    </row>
    <row r="3" spans="1:4" ht="15">
      <c r="A3" s="27" t="s">
        <v>18</v>
      </c>
      <c r="B3" s="27"/>
      <c r="C3" s="27"/>
      <c r="D3" s="27"/>
    </row>
    <row r="4" spans="1:4" ht="15">
      <c r="A4" s="27"/>
      <c r="B4" s="27"/>
      <c r="C4" s="27"/>
      <c r="D4" s="27"/>
    </row>
    <row r="5" spans="1:4" ht="15" customHeight="1">
      <c r="A5" s="94" t="s">
        <v>50</v>
      </c>
      <c r="B5" s="94"/>
      <c r="C5" s="94"/>
      <c r="D5" s="94"/>
    </row>
    <row r="6" spans="1:4" ht="24" customHeight="1">
      <c r="A6" s="28" t="s">
        <v>30</v>
      </c>
      <c r="B6" s="29" t="str">
        <f>'Полезный отпуск'!B6</f>
        <v>август 2013г.</v>
      </c>
      <c r="C6" s="27"/>
      <c r="D6" s="27"/>
    </row>
    <row r="7" spans="1:4" ht="15">
      <c r="A7" s="27"/>
      <c r="B7" s="27"/>
      <c r="C7" s="27"/>
      <c r="D7" s="27"/>
    </row>
    <row r="8" spans="1:6" ht="41.25" customHeight="1">
      <c r="A8" s="30" t="s">
        <v>39</v>
      </c>
      <c r="B8" s="31" t="s">
        <v>40</v>
      </c>
      <c r="C8" s="32" t="s">
        <v>16</v>
      </c>
      <c r="D8" s="32" t="s">
        <v>1</v>
      </c>
      <c r="F8" s="68"/>
    </row>
    <row r="9" spans="1:6" ht="15.75">
      <c r="A9" s="30" t="s">
        <v>19</v>
      </c>
      <c r="B9" s="30" t="s">
        <v>15</v>
      </c>
      <c r="C9" s="37">
        <v>2926.586</v>
      </c>
      <c r="D9" s="67">
        <f>'Продажа потерь'!B14</f>
        <v>933.48</v>
      </c>
      <c r="F9" s="77"/>
    </row>
    <row r="10" spans="1:6" ht="15">
      <c r="A10" s="30" t="s">
        <v>19</v>
      </c>
      <c r="B10" s="30" t="s">
        <v>43</v>
      </c>
      <c r="C10" s="37">
        <v>0.823</v>
      </c>
      <c r="D10" s="67">
        <f>'Продажа потерь'!B14</f>
        <v>933.48</v>
      </c>
      <c r="F10" s="69"/>
    </row>
    <row r="11" spans="1:6" ht="18.75">
      <c r="A11" s="30" t="s">
        <v>19</v>
      </c>
      <c r="B11" s="34" t="s">
        <v>17</v>
      </c>
      <c r="C11" s="37">
        <v>0.011</v>
      </c>
      <c r="D11" s="67">
        <f>'Продажа потерь'!B14</f>
        <v>933.48</v>
      </c>
      <c r="F11" s="70"/>
    </row>
    <row r="12" spans="1:6" ht="15">
      <c r="A12" s="95" t="s">
        <v>31</v>
      </c>
      <c r="B12" s="95"/>
      <c r="C12" s="33">
        <f>SUM(C9:C11)</f>
        <v>2927.4199999999996</v>
      </c>
      <c r="D12" s="30"/>
      <c r="E12" s="9"/>
      <c r="F12" s="68"/>
    </row>
    <row r="13" spans="1:5" ht="15">
      <c r="A13" s="35"/>
      <c r="B13" s="35"/>
      <c r="C13" s="36"/>
      <c r="D13" s="35"/>
      <c r="E13" s="9"/>
    </row>
    <row r="14" spans="1:4" ht="70.5" customHeight="1">
      <c r="A14" s="93" t="s">
        <v>49</v>
      </c>
      <c r="B14" s="93"/>
      <c r="C14" s="93"/>
      <c r="D14" s="93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0"/>
      <c r="B18" s="10"/>
      <c r="C18" s="10"/>
      <c r="D18" s="10"/>
      <c r="E18" s="10"/>
      <c r="F18" s="10"/>
      <c r="G18" s="10"/>
      <c r="H18" s="10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6" t="s">
        <v>14</v>
      </c>
      <c r="B1" s="96"/>
      <c r="C1" s="96"/>
      <c r="D1" s="96"/>
    </row>
    <row r="2" spans="1:4" ht="15">
      <c r="A2" s="27"/>
      <c r="B2" s="27"/>
      <c r="C2" s="27"/>
      <c r="D2" s="27"/>
    </row>
    <row r="3" spans="1:2" ht="34.5" customHeight="1">
      <c r="A3" s="17" t="str">
        <f>'Полезный отпуск'!A6</f>
        <v>Отчетный период:</v>
      </c>
      <c r="B3" s="19" t="str">
        <f>'Полезный отпуск'!B6</f>
        <v>август 2013г.</v>
      </c>
    </row>
    <row r="5" spans="1:4" ht="39" customHeight="1">
      <c r="A5" s="97" t="s">
        <v>44</v>
      </c>
      <c r="B5" s="97"/>
      <c r="C5" s="97"/>
      <c r="D5" s="9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2014-05-16T07:10:09Z</dcterms:modified>
  <cp:category/>
  <cp:version/>
  <cp:contentType/>
  <cp:contentStatus/>
</cp:coreProperties>
</file>