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<sst xmlns="http://schemas.openxmlformats.org/spreadsheetml/2006/main" count="103" uniqueCount="71">
  <si>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</si>
  <si>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</si>
  <si>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</si>
  <si>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</si>
  <si>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</si>
  <si>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</si>
  <si>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</si>
  <si>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</si>
  <si>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</si>
  <si>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</si>
  <si>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</si>
  <si>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</si>
  <si>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</si>
  <si>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</si>
  <si>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</si>
  <si>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</si>
  <si>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</si>
  <si>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</si>
  <si>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</si>
  <si>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</si>
  <si>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</si>
  <si>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</si>
  <si>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</si>
  <si>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</si>
  <si>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</si>
  <si>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</si>
  <si>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</si>
  <si>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</si>
  <si>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</si>
  <si>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</si>
  <si>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</si>
  <si>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</si>
  <si>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</si>
  <si>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</si>
  <si>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</si>
  <si>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</si>
  <si>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</si>
  <si>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</si>
  <si>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</si>
  <si>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</si>
  <si>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</si>
  <si>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</si>
  <si>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</si>
  <si>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</si>
  <si>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</si>
  <si>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</si>
  <si>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</si>
  <si>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</si>
  <si>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</si>
  <si>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</si>
  <si>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</si>
  <si>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</si>
  <si>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</si>
  <si>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</si>
  <si>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</si>
  <si>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</si>
  <si>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</si>
  <si>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</si>
  <si>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</si>
  <si>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</si>
  <si>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</si>
  <si>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</si>
  <si>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</si>
  <si>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</si>
  <si>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</si>
  <si>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</si>
  <si>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</si>
  <si>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</si>
  <si>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</si>
  <si>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</si>
  <si>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февраль 2015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</si>
</sst>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92" fillId="0" borderId="0" xfId="0" applyFont="1" applyAlignment="1">
      <alignment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53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34" sqref="C34"/>
    </sheetView>
  </sheetViews>
  <sheetFormatPr defaultColWidth="9.00390625" defaultRowHeight="12.75"/>
  <cols>
    <col min="1" max="1" width="42.625" style="0" customWidth="1"/>
    <col min="2" max="2" width="15.75390625" style="0" customWidth="1"/>
    <col min="3" max="4" width="27.375" style="0" customWidth="1"/>
    <col min="5" max="5" width="29.375" style="0" customWidth="1"/>
    <col min="6" max="6" width="20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ht="15" customHeight="1">
      <c r="A8" s="91" t="s">
        <v>0</v>
      </c>
      <c r="B8" s="93" t="s">
        <v>28</v>
      </c>
      <c r="C8" s="95" t="s">
        <v>29</v>
      </c>
      <c r="D8" s="96"/>
      <c r="E8" s="96"/>
      <c r="F8" s="96"/>
      <c r="G8" s="96"/>
      <c r="H8" s="96"/>
      <c r="I8" s="97"/>
      <c r="J8" s="69"/>
      <c r="K8" s="69"/>
      <c r="L8" s="98" t="s">
        <v>1</v>
      </c>
      <c r="M8" s="98"/>
    </row>
    <row r="9" spans="1:13" s="78" customFormat="1" ht="62.25" customHeight="1">
      <c r="A9" s="92"/>
      <c r="B9" s="94"/>
      <c r="C9" s="70" t="s">
        <v>30</v>
      </c>
      <c r="D9" s="70" t="s">
        <v>69</v>
      </c>
      <c r="E9" s="70" t="s">
        <v>68</v>
      </c>
      <c r="F9" s="70" t="s">
        <v>25</v>
      </c>
      <c r="G9" s="70" t="s">
        <v>67</v>
      </c>
      <c r="H9" s="70" t="s">
        <v>57</v>
      </c>
      <c r="I9" s="70" t="s">
        <v>53</v>
      </c>
      <c r="J9" s="70" t="s">
        <v>59</v>
      </c>
      <c r="K9" s="70" t="s">
        <v>66</v>
      </c>
      <c r="L9" s="70" t="s">
        <v>54</v>
      </c>
      <c r="M9" s="70" t="s">
        <v>56</v>
      </c>
    </row>
    <row r="10" spans="1:13" ht="31.5">
      <c r="A10" s="66" t="s">
        <v>31</v>
      </c>
      <c r="B10" s="23">
        <f>B23+B24+B25+B26+B17</f>
        <v>57150.40699999999</v>
      </c>
      <c r="C10" s="23">
        <f>C23+C24+C25+C26+C17</f>
        <v>27293.689</v>
      </c>
      <c r="D10" s="23"/>
      <c r="E10" s="23">
        <f aca="true" t="shared" si="0" ref="E10:K10">E23+E24+E25+E26+E17</f>
        <v>2349.95</v>
      </c>
      <c r="F10" s="23">
        <f t="shared" si="0"/>
        <v>1996.346</v>
      </c>
      <c r="G10" s="23">
        <f t="shared" si="0"/>
        <v>21912.871</v>
      </c>
      <c r="H10" s="23">
        <f t="shared" si="0"/>
        <v>108.944</v>
      </c>
      <c r="I10" s="23">
        <f t="shared" si="0"/>
        <v>2470.252</v>
      </c>
      <c r="J10" s="23">
        <f t="shared" si="0"/>
        <v>134.193</v>
      </c>
      <c r="K10" s="23">
        <f t="shared" si="0"/>
        <v>884.162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SUM(C12:J12)</f>
        <v>19.682</v>
      </c>
      <c r="C12" s="45">
        <f>SUM(C13:C16)</f>
        <v>5.012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1.996</v>
      </c>
      <c r="G12" s="45">
        <f t="shared" si="1"/>
        <v>3.991</v>
      </c>
      <c r="H12" s="45">
        <f t="shared" si="1"/>
        <v>0</v>
      </c>
      <c r="I12" s="45">
        <f t="shared" si="1"/>
        <v>8.683</v>
      </c>
      <c r="J12" s="45">
        <f t="shared" si="1"/>
        <v>0</v>
      </c>
      <c r="K12" s="45">
        <f t="shared" si="1"/>
        <v>9</v>
      </c>
      <c r="L12" s="4"/>
      <c r="M12" s="4"/>
    </row>
    <row r="13" spans="1:13" ht="15">
      <c r="A13" s="68" t="s">
        <v>2</v>
      </c>
      <c r="B13" s="24">
        <f>SUM(C13:K13)</f>
        <v>10.772</v>
      </c>
      <c r="C13" s="34">
        <v>2.089</v>
      </c>
      <c r="D13" s="45"/>
      <c r="E13" s="45">
        <v>0</v>
      </c>
      <c r="F13" s="45">
        <v>0</v>
      </c>
      <c r="G13" s="45">
        <v>0</v>
      </c>
      <c r="H13" s="45">
        <v>0</v>
      </c>
      <c r="I13" s="44">
        <f>4.468+0.045+2.96+1.21</f>
        <v>8.683</v>
      </c>
      <c r="J13" s="71">
        <v>0</v>
      </c>
      <c r="K13" s="24">
        <v>0</v>
      </c>
      <c r="L13" s="35">
        <v>359698</v>
      </c>
      <c r="M13" s="35">
        <v>52923.13</v>
      </c>
    </row>
    <row r="14" spans="1:13" s="84" customFormat="1" ht="15">
      <c r="A14" s="80" t="s">
        <v>3</v>
      </c>
      <c r="B14" s="81">
        <f>SUM(C14:K14)</f>
        <v>1.546</v>
      </c>
      <c r="C14" s="51">
        <v>1.546</v>
      </c>
      <c r="D14" s="82"/>
      <c r="E14" s="82">
        <v>0</v>
      </c>
      <c r="F14" s="82">
        <v>0</v>
      </c>
      <c r="G14" s="82">
        <v>0</v>
      </c>
      <c r="H14" s="82">
        <v>0</v>
      </c>
      <c r="I14" s="81">
        <v>0</v>
      </c>
      <c r="J14" s="88">
        <v>0</v>
      </c>
      <c r="K14" s="81">
        <v>0</v>
      </c>
      <c r="L14" s="52">
        <v>450913</v>
      </c>
      <c r="M14" s="83" t="s">
        <v>55</v>
      </c>
    </row>
    <row r="15" spans="1:13" ht="15">
      <c r="A15" s="68" t="s">
        <v>4</v>
      </c>
      <c r="B15" s="24">
        <f>SUM(C15:K15)</f>
        <v>5.9350000000000005</v>
      </c>
      <c r="C15" s="34">
        <v>0.875</v>
      </c>
      <c r="D15" s="34"/>
      <c r="E15" s="24">
        <v>0</v>
      </c>
      <c r="F15" s="79">
        <v>1.984</v>
      </c>
      <c r="G15" s="87">
        <v>3.076</v>
      </c>
      <c r="H15" s="24">
        <v>0</v>
      </c>
      <c r="I15" s="24">
        <v>0</v>
      </c>
      <c r="J15" s="71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10.429</v>
      </c>
      <c r="C16" s="34">
        <v>0.502</v>
      </c>
      <c r="D16" s="34"/>
      <c r="E16" s="24">
        <v>0</v>
      </c>
      <c r="F16" s="87">
        <v>0.012</v>
      </c>
      <c r="G16" s="87">
        <v>0.915</v>
      </c>
      <c r="H16" s="24">
        <v>0</v>
      </c>
      <c r="I16" s="24">
        <v>0</v>
      </c>
      <c r="J16" s="71">
        <v>0</v>
      </c>
      <c r="K16" s="87">
        <v>9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9281.863</v>
      </c>
      <c r="C17" s="45">
        <f>SUM(C18:C21)</f>
        <v>2998.5789999999997</v>
      </c>
      <c r="D17" s="45">
        <f aca="true" t="shared" si="2" ref="D17:K17">SUM(D18:D21)</f>
        <v>0</v>
      </c>
      <c r="E17" s="45">
        <f t="shared" si="2"/>
        <v>0</v>
      </c>
      <c r="F17" s="45">
        <f t="shared" si="2"/>
        <v>1336.7060000000001</v>
      </c>
      <c r="G17" s="45">
        <f t="shared" si="2"/>
        <v>2469.813</v>
      </c>
      <c r="H17" s="45">
        <f t="shared" si="2"/>
        <v>0</v>
      </c>
      <c r="I17" s="45">
        <f t="shared" si="2"/>
        <v>2470.252</v>
      </c>
      <c r="J17" s="45">
        <f t="shared" si="2"/>
        <v>0</v>
      </c>
      <c r="K17" s="45">
        <f t="shared" si="2"/>
        <v>6.513</v>
      </c>
      <c r="L17" s="4"/>
      <c r="M17" s="4"/>
    </row>
    <row r="18" spans="1:13" ht="15">
      <c r="A18" s="68" t="s">
        <v>2</v>
      </c>
      <c r="B18" s="24">
        <f>SUM(C18:K18)</f>
        <v>3789.107</v>
      </c>
      <c r="C18" s="79">
        <v>1318.855</v>
      </c>
      <c r="D18" s="45"/>
      <c r="E18" s="24">
        <v>0</v>
      </c>
      <c r="F18" s="45">
        <v>0</v>
      </c>
      <c r="G18" s="45">
        <v>0</v>
      </c>
      <c r="H18" s="45">
        <v>0</v>
      </c>
      <c r="I18" s="44">
        <v>2470.252</v>
      </c>
      <c r="J18" s="71">
        <v>0</v>
      </c>
      <c r="K18" s="24">
        <v>0</v>
      </c>
      <c r="L18" s="38">
        <v>1000</v>
      </c>
      <c r="M18" s="38">
        <v>911.55</v>
      </c>
    </row>
    <row r="19" spans="1:13" s="84" customFormat="1" ht="15">
      <c r="A19" s="80" t="s">
        <v>3</v>
      </c>
      <c r="B19" s="81">
        <f>SUM(C19:K19)</f>
        <v>938.876</v>
      </c>
      <c r="C19" s="85">
        <v>938.876</v>
      </c>
      <c r="D19" s="82"/>
      <c r="E19" s="81">
        <v>0</v>
      </c>
      <c r="F19" s="82">
        <v>0</v>
      </c>
      <c r="G19" s="82">
        <v>0</v>
      </c>
      <c r="H19" s="82">
        <v>0</v>
      </c>
      <c r="I19" s="24">
        <v>0</v>
      </c>
      <c r="J19" s="88">
        <v>0</v>
      </c>
      <c r="K19" s="81">
        <v>0</v>
      </c>
      <c r="L19" s="86">
        <v>1048</v>
      </c>
      <c r="M19" s="83" t="s">
        <v>55</v>
      </c>
    </row>
    <row r="20" spans="1:13" ht="15">
      <c r="A20" s="68" t="s">
        <v>4</v>
      </c>
      <c r="B20" s="24">
        <f>SUM(C20:K20)</f>
        <v>3648.62</v>
      </c>
      <c r="C20" s="34">
        <v>439.545</v>
      </c>
      <c r="D20" s="34"/>
      <c r="E20" s="24">
        <v>0</v>
      </c>
      <c r="F20" s="79">
        <v>1329.074</v>
      </c>
      <c r="G20" s="87">
        <v>1880.001</v>
      </c>
      <c r="H20" s="24">
        <v>0</v>
      </c>
      <c r="I20" s="24">
        <v>0</v>
      </c>
      <c r="J20" s="71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905.2600000000001</v>
      </c>
      <c r="C21" s="34">
        <v>301.303</v>
      </c>
      <c r="D21" s="34"/>
      <c r="E21" s="24">
        <v>0</v>
      </c>
      <c r="F21" s="87">
        <v>7.632</v>
      </c>
      <c r="G21" s="87">
        <v>589.812</v>
      </c>
      <c r="H21" s="24">
        <v>0</v>
      </c>
      <c r="I21" s="24">
        <v>0</v>
      </c>
      <c r="J21" s="71">
        <v>0</v>
      </c>
      <c r="K21" s="87">
        <v>6.513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2"/>
      <c r="K22" s="37"/>
      <c r="L22" s="37"/>
      <c r="M22" s="37"/>
    </row>
    <row r="23" spans="1:13" ht="15">
      <c r="A23" s="68" t="s">
        <v>2</v>
      </c>
      <c r="B23" s="24">
        <f>SUM(C23:K23)</f>
        <v>7400.523</v>
      </c>
      <c r="C23" s="51">
        <v>5167.374</v>
      </c>
      <c r="D23" s="51"/>
      <c r="E23" s="41">
        <v>2144.558</v>
      </c>
      <c r="F23" s="41">
        <v>0</v>
      </c>
      <c r="G23" s="41">
        <v>88.591</v>
      </c>
      <c r="H23" s="48">
        <v>0</v>
      </c>
      <c r="I23" s="48">
        <v>0</v>
      </c>
      <c r="J23" s="73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787.827</v>
      </c>
      <c r="C24" s="51">
        <v>683.614</v>
      </c>
      <c r="D24" s="51"/>
      <c r="E24" s="42">
        <v>8.141</v>
      </c>
      <c r="F24" s="41">
        <v>0</v>
      </c>
      <c r="G24" s="41">
        <v>0</v>
      </c>
      <c r="H24" s="41">
        <v>96.072</v>
      </c>
      <c r="I24" s="47">
        <v>0</v>
      </c>
      <c r="J24" s="74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14781.739</v>
      </c>
      <c r="C25" s="51">
        <v>7458.036</v>
      </c>
      <c r="D25" s="51"/>
      <c r="E25" s="42">
        <v>22.381</v>
      </c>
      <c r="F25" s="41">
        <v>228.2739999999999</v>
      </c>
      <c r="G25" s="41">
        <v>6458.951999999999</v>
      </c>
      <c r="H25" s="41">
        <v>12.872</v>
      </c>
      <c r="I25" s="47">
        <v>0</v>
      </c>
      <c r="J25" s="41">
        <v>122.236</v>
      </c>
      <c r="K25" s="65">
        <v>478.988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24898.454999999998</v>
      </c>
      <c r="C26" s="51">
        <v>10986.086</v>
      </c>
      <c r="D26" s="51"/>
      <c r="E26" s="42">
        <v>174.87</v>
      </c>
      <c r="F26" s="42">
        <v>431.366</v>
      </c>
      <c r="G26" s="42">
        <v>12895.515</v>
      </c>
      <c r="H26" s="41">
        <v>0</v>
      </c>
      <c r="I26" s="47">
        <v>0</v>
      </c>
      <c r="J26" s="41">
        <v>11.957</v>
      </c>
      <c r="K26" s="65">
        <v>398.661</v>
      </c>
      <c r="L26" s="35">
        <v>2921.6</v>
      </c>
      <c r="M26" s="46" t="s">
        <v>55</v>
      </c>
    </row>
    <row r="27" spans="1:13" ht="15.75">
      <c r="A27" s="66" t="s">
        <v>6</v>
      </c>
      <c r="B27" s="22">
        <f>SUM(B28:B30)</f>
        <v>39008.854</v>
      </c>
      <c r="C27" s="22">
        <f>SUM(C28:C30)</f>
        <v>20567.332</v>
      </c>
      <c r="D27" s="22">
        <f aca="true" t="shared" si="3" ref="D27:J27">SUM(D28:D30)</f>
        <v>6658.195</v>
      </c>
      <c r="E27" s="22">
        <f t="shared" si="3"/>
        <v>117.069</v>
      </c>
      <c r="F27" s="22">
        <f t="shared" si="3"/>
        <v>902.1360000000001</v>
      </c>
      <c r="G27" s="22">
        <f t="shared" si="3"/>
        <v>10764.122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21732.572</v>
      </c>
      <c r="C28" s="52">
        <f>4694.194+221.992</f>
        <v>4916.186000000001</v>
      </c>
      <c r="D28" s="52">
        <v>6658.195</v>
      </c>
      <c r="E28" s="42">
        <v>90.271</v>
      </c>
      <c r="F28" s="76">
        <f>785.874+42.6</f>
        <v>828.474</v>
      </c>
      <c r="G28" s="76">
        <f>8978.58+260.866</f>
        <v>9239.446</v>
      </c>
      <c r="H28" s="49">
        <v>0</v>
      </c>
      <c r="I28" s="47">
        <v>0</v>
      </c>
      <c r="J28" s="74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16496.815</v>
      </c>
      <c r="C29" s="52">
        <v>15626.596</v>
      </c>
      <c r="D29" s="52"/>
      <c r="E29" s="42">
        <v>11.026</v>
      </c>
      <c r="F29" s="42">
        <v>73.662</v>
      </c>
      <c r="G29" s="42">
        <v>785.531</v>
      </c>
      <c r="H29" s="49">
        <v>0</v>
      </c>
      <c r="I29" s="47">
        <v>0</v>
      </c>
      <c r="J29" s="74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779.467</v>
      </c>
      <c r="C30" s="52">
        <v>24.55</v>
      </c>
      <c r="D30" s="52"/>
      <c r="E30" s="42">
        <v>15.772</v>
      </c>
      <c r="F30" s="42">
        <v>0</v>
      </c>
      <c r="G30" s="42">
        <v>739.145</v>
      </c>
      <c r="H30" s="49">
        <v>0</v>
      </c>
      <c r="I30" s="47">
        <v>0</v>
      </c>
      <c r="J30" s="74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SUM(B28:B30)+SUM(B23:B26)+SUM(B18:B21)</f>
        <v>96159.26099999998</v>
      </c>
      <c r="C31" s="50">
        <f>SUM(C28:C30)+SUM(C23:C26)+SUM(C18:C21)</f>
        <v>47861.02099999999</v>
      </c>
      <c r="D31" s="50">
        <f aca="true" t="shared" si="4" ref="D31:K31">SUM(D28:D30)+SUM(D23:D26)+SUM(D18:D21)</f>
        <v>6658.195</v>
      </c>
      <c r="E31" s="50">
        <f t="shared" si="4"/>
        <v>2467.019</v>
      </c>
      <c r="F31" s="50">
        <f t="shared" si="4"/>
        <v>2898.482</v>
      </c>
      <c r="G31" s="50">
        <f t="shared" si="4"/>
        <v>32676.992999999995</v>
      </c>
      <c r="H31" s="50">
        <f t="shared" si="4"/>
        <v>108.944</v>
      </c>
      <c r="I31" s="50">
        <f t="shared" si="4"/>
        <v>2470.252</v>
      </c>
      <c r="J31" s="50">
        <f t="shared" si="4"/>
        <v>134.193</v>
      </c>
      <c r="K31" s="50">
        <f t="shared" si="4"/>
        <v>884.162</v>
      </c>
      <c r="L31" s="4"/>
      <c r="M31" s="43"/>
    </row>
    <row r="32" spans="3:4" ht="12.75">
      <c r="C32" s="40"/>
      <c r="D32" s="40"/>
    </row>
    <row r="33" spans="1:7" ht="13.5" customHeight="1">
      <c r="A33" s="12"/>
      <c r="B33" s="40"/>
      <c r="C33" s="40"/>
      <c r="D33" s="40"/>
      <c r="E33" s="40"/>
      <c r="F33" s="40"/>
      <c r="G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3:13" ht="12.75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7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3:13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3:13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3:13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3:13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3:13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3:13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3:13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3:13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3:13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3:13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3:13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3:13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3:13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3:13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V18"/>
  <sheetViews>
    <sheetView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0" t="s">
        <v>24</v>
      </c>
      <c r="B1" s="100"/>
      <c r="C1" s="100"/>
      <c r="D1" s="10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37</v>
      </c>
      <c r="B5" s="90"/>
      <c r="C5" s="90"/>
      <c r="D5" s="90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февраль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10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3.21</v>
      </c>
      <c r="C11" s="57">
        <f t="shared" si="0"/>
        <v>3.21</v>
      </c>
      <c r="D11" s="57">
        <f t="shared" si="1"/>
        <v>3.21</v>
      </c>
      <c r="E11" s="57">
        <f>B11</f>
        <v>3.21</v>
      </c>
      <c r="F11" s="57">
        <f>B11</f>
        <v>3.21</v>
      </c>
    </row>
    <row r="12" spans="1:6" ht="45">
      <c r="A12" s="61" t="s">
        <v>49</v>
      </c>
      <c r="B12" s="58">
        <v>274</v>
      </c>
      <c r="C12" s="57">
        <f>B12</f>
        <v>274</v>
      </c>
      <c r="D12" s="57">
        <f t="shared" si="1"/>
        <v>274</v>
      </c>
      <c r="E12" s="57">
        <f>B12</f>
        <v>274</v>
      </c>
      <c r="F12" s="57">
        <f>B12</f>
        <v>274</v>
      </c>
    </row>
    <row r="13" spans="1:6" ht="45">
      <c r="A13" s="61" t="s">
        <v>50</v>
      </c>
      <c r="B13" s="58">
        <v>222.27</v>
      </c>
      <c r="C13" s="57">
        <f t="shared" si="0"/>
        <v>222.27</v>
      </c>
      <c r="D13" s="57">
        <f t="shared" si="1"/>
        <v>222.27</v>
      </c>
      <c r="E13" s="57">
        <f>B13</f>
        <v>222.27</v>
      </c>
      <c r="F13" s="57">
        <f>B13</f>
        <v>222.27</v>
      </c>
    </row>
    <row r="14" spans="1:6" ht="45">
      <c r="A14" s="61" t="s">
        <v>43</v>
      </c>
      <c r="B14" s="58">
        <v>946.18</v>
      </c>
      <c r="C14" s="57">
        <f t="shared" si="0"/>
        <v>946.18</v>
      </c>
      <c r="D14" s="57">
        <f t="shared" si="1"/>
        <v>946.18</v>
      </c>
      <c r="E14" s="57">
        <f>B14</f>
        <v>946.18</v>
      </c>
      <c r="F14" s="57">
        <f>B14</f>
        <v>946.18</v>
      </c>
    </row>
    <row r="15" spans="1:6" ht="46.5" customHeight="1">
      <c r="A15" s="61" t="s">
        <v>51</v>
      </c>
      <c r="B15" s="57">
        <f>B11+B12+B14</f>
        <v>1223.3899999999999</v>
      </c>
      <c r="C15" s="57">
        <f>C11+C12+C14</f>
        <v>1223.3899999999999</v>
      </c>
      <c r="D15" s="57">
        <f>D11+D12+D14</f>
        <v>1223.3899999999999</v>
      </c>
      <c r="E15" s="56">
        <f>E11+E12+E14</f>
        <v>1223.3899999999999</v>
      </c>
      <c r="F15" s="56">
        <f>F11+F12+F14</f>
        <v>1223.3899999999999</v>
      </c>
    </row>
    <row r="16" spans="1:6" ht="60">
      <c r="A16" s="61" t="s">
        <v>52</v>
      </c>
      <c r="B16" s="57">
        <f>B14+B13+B11</f>
        <v>1171.66</v>
      </c>
      <c r="C16" s="57">
        <f>C14+C13+C11</f>
        <v>1171.66</v>
      </c>
      <c r="D16" s="57">
        <f>D14+D13+D11</f>
        <v>1171.66</v>
      </c>
      <c r="E16" s="56">
        <f>E14+E13+E11</f>
        <v>1171.66</v>
      </c>
      <c r="F16" s="56">
        <f>F14+F13+F11</f>
        <v>1171.66</v>
      </c>
    </row>
    <row r="18" spans="1:4" ht="48" customHeight="1">
      <c r="A18" s="102" t="s">
        <v>44</v>
      </c>
      <c r="B18" s="102"/>
      <c r="C18" s="102"/>
      <c r="D18" s="102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F2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16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3" t="s">
        <v>18</v>
      </c>
      <c r="B5" s="103"/>
      <c r="C5" s="103"/>
      <c r="D5" s="103"/>
      <c r="E5" s="17"/>
    </row>
    <row r="6" spans="1:5" ht="42" customHeight="1">
      <c r="A6" s="16" t="s">
        <v>26</v>
      </c>
      <c r="B6" s="18" t="str">
        <f>'Полезный отпуск'!B6</f>
        <v>февраль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17</v>
      </c>
      <c r="B8" s="105"/>
      <c r="C8" s="105" t="s">
        <v>21</v>
      </c>
      <c r="D8" s="105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96159.26099999998</v>
      </c>
      <c r="B10" s="33">
        <v>254.513</v>
      </c>
      <c r="C10" s="19">
        <f>'Полезный отпуск'!B27</f>
        <v>39008.854</v>
      </c>
      <c r="D10" s="20">
        <f>ROUND(C10/4937*12,3)</f>
        <v>94.816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4"/>
      <c r="B23" s="104"/>
      <c r="C23" s="104"/>
      <c r="D23" s="104"/>
      <c r="E23" s="10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53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0" sqref="C10:D10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6" t="s">
        <v>11</v>
      </c>
      <c r="B1" s="106"/>
      <c r="C1" s="106"/>
      <c r="D1" s="106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5" t="s">
        <v>45</v>
      </c>
      <c r="B5" s="115"/>
      <c r="C5" s="115"/>
      <c r="D5" s="115"/>
    </row>
    <row r="6" spans="1:4" ht="24" customHeight="1">
      <c r="A6" s="26" t="s">
        <v>26</v>
      </c>
      <c r="B6" s="27" t="str">
        <f>'Полезный отпуск'!B6</f>
        <v>февраль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107" t="s">
        <v>13</v>
      </c>
      <c r="D8" s="108"/>
      <c r="F8" s="53"/>
    </row>
    <row r="9" spans="1:6" ht="15.75">
      <c r="A9" s="63" t="s">
        <v>12</v>
      </c>
      <c r="B9" s="28" t="s">
        <v>12</v>
      </c>
      <c r="C9" s="109">
        <v>249.2</v>
      </c>
      <c r="D9" s="110"/>
      <c r="F9" s="77"/>
    </row>
    <row r="10" spans="1:6" ht="15">
      <c r="A10" s="63" t="s">
        <v>39</v>
      </c>
      <c r="B10" s="28" t="s">
        <v>39</v>
      </c>
      <c r="C10" s="109">
        <v>0.221</v>
      </c>
      <c r="D10" s="110"/>
      <c r="F10" s="54"/>
    </row>
    <row r="11" spans="1:6" ht="18.75">
      <c r="A11" s="63" t="s">
        <v>14</v>
      </c>
      <c r="B11" s="29" t="s">
        <v>14</v>
      </c>
      <c r="C11" s="109">
        <v>0.025</v>
      </c>
      <c r="D11" s="110"/>
      <c r="F11" s="55"/>
    </row>
    <row r="12" spans="1:6" ht="15">
      <c r="A12" s="116" t="s">
        <v>27</v>
      </c>
      <c r="B12" s="116"/>
      <c r="C12" s="111">
        <f>SUM(C9:C11)</f>
        <v>249.446</v>
      </c>
      <c r="D12" s="112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14" t="s">
        <v>62</v>
      </c>
      <c r="B14" s="114"/>
      <c r="C14" s="114"/>
      <c r="D14" s="114"/>
    </row>
    <row r="15" spans="1:4" ht="82.5" customHeight="1">
      <c r="A15" s="113" t="s">
        <v>63</v>
      </c>
      <c r="B15" s="113"/>
      <c r="C15" s="113"/>
      <c r="D15" s="113"/>
    </row>
    <row r="16" spans="1:4" ht="67.5" customHeight="1">
      <c r="A16" s="113" t="s">
        <v>64</v>
      </c>
      <c r="B16" s="113"/>
      <c r="C16" s="113"/>
      <c r="D16" s="113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D20" sqref="D20:D21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6" t="s">
        <v>11</v>
      </c>
      <c r="B1" s="106"/>
      <c r="C1" s="106"/>
      <c r="D1" s="10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февраль 2015 г.</v>
      </c>
    </row>
    <row r="5" spans="1:4" ht="39" customHeight="1">
      <c r="A5" s="117" t="s">
        <v>40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2015-03-23T06:16:45Z</dcterms:modified>
  <cp:category/>
  <cp:version/>
  <cp:contentType/>
  <cp:contentStatus/>
</cp:coreProperties>
</file>