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Area" localSheetId="0">'лист1'!$A$1:$P$33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<sst xmlns="http://schemas.openxmlformats.org/spreadsheetml/2006/main" count="67" uniqueCount="35">
  <si>
    <t>ВН</t>
  </si>
  <si>
    <t>СН1</t>
  </si>
  <si>
    <t>СН2</t>
  </si>
  <si>
    <t>НН</t>
  </si>
  <si>
    <t>Уровень напряжения</t>
  </si>
  <si>
    <t>Услуги по передаче</t>
  </si>
  <si>
    <t>Единица измерения</t>
  </si>
  <si>
    <t>Наименование</t>
  </si>
  <si>
    <t>руб.кВт.ч.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</si>
  <si>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</si>
  <si>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</si>
  <si>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</si>
  <si>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</si>
  <si>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</si>
  <si>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</si>
  <si>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</si>
  <si>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</si>
  <si>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</si>
  <si>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</si>
  <si>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</si>
  <si>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</si>
  <si>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</si>
  <si>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</si>
  <si>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</si>
  <si>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</si>
  <si>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</si>
  <si>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Первая</t>
  </si>
  <si>
    <t>Четвертая, шестая</t>
  </si>
  <si>
    <t>Третья, пятая</t>
  </si>
  <si>
    <t>до 670 кВт</t>
  </si>
  <si>
    <t>на ноябрь 2019г.</t>
  </si>
  <si>
    <t>план</t>
  </si>
  <si>
    <t xml:space="preserve">Прогноз цен на электроэнергию (мощность) </t>
  </si>
  <si>
    <t>на февраль 2020г.</t>
  </si>
  <si>
    <t>без НДС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</si>
</sst>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80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0" fontId="3" fillId="0" borderId="19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180" fontId="3" fillId="0" borderId="21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23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80" fontId="0" fillId="0" borderId="26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26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169" fontId="0" fillId="0" borderId="33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80" fontId="3" fillId="0" borderId="33" xfId="0" applyNumberFormat="1" applyFont="1" applyBorder="1" applyAlignment="1">
      <alignment/>
    </xf>
    <xf numFmtId="180" fontId="3" fillId="0" borderId="31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5" xfId="0" applyFont="1" applyBorder="1" applyAlignment="1">
      <alignment/>
    </xf>
    <xf numFmtId="169" fontId="0" fillId="0" borderId="21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5" xfId="0" applyNumberFormat="1" applyBorder="1" applyAlignment="1">
      <alignment horizontal="center"/>
    </xf>
    <xf numFmtId="180" fontId="28" fillId="0" borderId="21" xfId="0" applyNumberFormat="1" applyFont="1" applyBorder="1" applyAlignment="1">
      <alignment horizontal="center"/>
    </xf>
    <xf numFmtId="180" fontId="28" fillId="0" borderId="20" xfId="0" applyNumberFormat="1" applyFont="1" applyBorder="1" applyAlignment="1">
      <alignment horizontal="center"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33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3" fillId="0" borderId="27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28" fillId="0" borderId="19" xfId="0" applyNumberFormat="1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3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9" fillId="0" borderId="19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3" fillId="22" borderId="38" xfId="0" applyFont="1" applyFill="1" applyBorder="1" applyAlignment="1">
      <alignment horizontal="center" vertical="center" wrapText="1"/>
    </xf>
    <xf numFmtId="0" fontId="3" fillId="22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58;&#1072;&#1088;&#1080;&#1092;&#1099;%20&#1050;&#1041;&#1069;\&#1044;&#1083;&#1103;%20&#1057;&#1058;&#1045;&#1050;\&#1058;&#1072;&#1088;&#1080;&#1092;&#1099;%202020%20&#1092;&#1072;&#1082;&#1090;%20&#1076;&#1083;&#1103;%20&#1056;&#1041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22019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6">
          <cell r="K6">
            <v>2.18986</v>
          </cell>
          <cell r="N6">
            <v>0.57574</v>
          </cell>
          <cell r="O6">
            <v>0.36277</v>
          </cell>
          <cell r="P6">
            <v>0.19191</v>
          </cell>
        </row>
        <row r="7">
          <cell r="K7">
            <v>2.35075</v>
          </cell>
          <cell r="N7">
            <v>0.57574</v>
          </cell>
          <cell r="O7">
            <v>0.36277</v>
          </cell>
          <cell r="P7">
            <v>0.19191</v>
          </cell>
        </row>
        <row r="8">
          <cell r="K8">
            <v>2.84328</v>
          </cell>
          <cell r="N8">
            <v>0.57574</v>
          </cell>
          <cell r="O8">
            <v>0.36277</v>
          </cell>
          <cell r="P8">
            <v>0.19191</v>
          </cell>
        </row>
        <row r="9">
          <cell r="K9">
            <v>3.6535</v>
          </cell>
          <cell r="N9">
            <v>0.57574</v>
          </cell>
          <cell r="O9">
            <v>0.36277</v>
          </cell>
          <cell r="P9">
            <v>0.19191</v>
          </cell>
        </row>
        <row r="10">
          <cell r="K10">
            <v>0.14149</v>
          </cell>
          <cell r="N10">
            <v>0.57574</v>
          </cell>
          <cell r="O10">
            <v>0.36277</v>
          </cell>
          <cell r="P10">
            <v>0.19191</v>
          </cell>
        </row>
        <row r="11">
          <cell r="K11">
            <v>0.1808</v>
          </cell>
          <cell r="N11">
            <v>0.57574</v>
          </cell>
          <cell r="O11">
            <v>0.36277</v>
          </cell>
          <cell r="P11">
            <v>0.19191</v>
          </cell>
        </row>
        <row r="12">
          <cell r="K12">
            <v>0.36554</v>
          </cell>
          <cell r="N12">
            <v>0.57574</v>
          </cell>
          <cell r="O12">
            <v>0.36277</v>
          </cell>
          <cell r="P12">
            <v>0.19191</v>
          </cell>
        </row>
        <row r="13">
          <cell r="K13">
            <v>0.53325</v>
          </cell>
          <cell r="N13">
            <v>0.57574</v>
          </cell>
          <cell r="O13">
            <v>0.36277</v>
          </cell>
          <cell r="P13">
            <v>0.19191</v>
          </cell>
        </row>
        <row r="14">
          <cell r="K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K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K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K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K18">
            <v>1029.17496</v>
          </cell>
          <cell r="N18">
            <v>0</v>
          </cell>
          <cell r="O18">
            <v>0</v>
          </cell>
          <cell r="P18">
            <v>0</v>
          </cell>
        </row>
        <row r="19">
          <cell r="K19">
            <v>1213.1326</v>
          </cell>
          <cell r="N19">
            <v>0</v>
          </cell>
          <cell r="O19">
            <v>0</v>
          </cell>
          <cell r="P19">
            <v>0</v>
          </cell>
        </row>
        <row r="20">
          <cell r="K20">
            <v>1378.98695</v>
          </cell>
          <cell r="N20">
            <v>0</v>
          </cell>
          <cell r="O20">
            <v>0</v>
          </cell>
          <cell r="P20">
            <v>0</v>
          </cell>
        </row>
        <row r="21">
          <cell r="K21">
            <v>1117.0229</v>
          </cell>
          <cell r="N21">
            <v>0</v>
          </cell>
          <cell r="O21">
            <v>0</v>
          </cell>
          <cell r="P21">
            <v>0</v>
          </cell>
        </row>
        <row r="23">
          <cell r="N23">
            <v>0.57574</v>
          </cell>
          <cell r="O23">
            <v>0.36277</v>
          </cell>
          <cell r="P23">
            <v>0.19191</v>
          </cell>
        </row>
        <row r="24">
          <cell r="N24">
            <v>0.57574</v>
          </cell>
          <cell r="O24">
            <v>0.36277</v>
          </cell>
          <cell r="P24">
            <v>0.19191</v>
          </cell>
        </row>
        <row r="25">
          <cell r="N25">
            <v>0.57574</v>
          </cell>
          <cell r="O25">
            <v>0.36277</v>
          </cell>
          <cell r="P25">
            <v>0.19191</v>
          </cell>
        </row>
        <row r="26">
          <cell r="N26">
            <v>0.57574</v>
          </cell>
          <cell r="O26">
            <v>0.36277</v>
          </cell>
          <cell r="P26">
            <v>0.19191</v>
          </cell>
        </row>
        <row r="27">
          <cell r="K27">
            <v>71.69066</v>
          </cell>
          <cell r="N27">
            <v>0</v>
          </cell>
          <cell r="O27">
            <v>0</v>
          </cell>
          <cell r="P27">
            <v>0</v>
          </cell>
        </row>
        <row r="28">
          <cell r="N28">
            <v>0</v>
          </cell>
          <cell r="O28">
            <v>0</v>
          </cell>
          <cell r="P28">
            <v>0</v>
          </cell>
        </row>
        <row r="29">
          <cell r="N29">
            <v>0</v>
          </cell>
          <cell r="O29">
            <v>0</v>
          </cell>
          <cell r="P29">
            <v>0</v>
          </cell>
        </row>
        <row r="30"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3053.34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view="pageBreakPreview" zoomScaleSheetLayoutView="100" workbookViewId="0" topLeftCell="A1">
      <selection activeCell="N3" sqref="N3:P3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5" hidden="1" customWidth="1"/>
    <col min="18" max="19" width="10.875" style="5" hidden="1" customWidth="1"/>
    <col min="20" max="28" width="9.125" style="5" hidden="1" customWidth="1"/>
    <col min="29" max="35" width="9.125" style="5" customWidth="1"/>
  </cols>
  <sheetData>
    <row r="1" spans="5:17" ht="15.75">
      <c r="E1" s="4" t="s">
        <v>32</v>
      </c>
      <c r="F1" s="6" t="s">
        <v>33</v>
      </c>
      <c r="H1" t="s">
        <v>32</v>
      </c>
      <c r="I1" t="s">
        <v>30</v>
      </c>
      <c r="K1" s="2"/>
      <c r="L1" s="2"/>
      <c r="M1" s="89"/>
      <c r="N1" s="2"/>
      <c r="O1" s="2"/>
      <c r="Q1" s="7" t="s">
        <v>31</v>
      </c>
    </row>
    <row r="2" spans="13:16" ht="13.5" thickBot="1">
      <c r="M2" s="90"/>
      <c r="P2" t="s">
        <v>34</v>
      </c>
    </row>
    <row r="3" spans="1:35" ht="51" customHeight="1">
      <c r="A3" s="107" t="s">
        <v>7</v>
      </c>
      <c r="B3" s="107" t="s">
        <v>15</v>
      </c>
      <c r="C3" s="101" t="s">
        <v>4</v>
      </c>
      <c r="D3" s="107" t="s">
        <v>6</v>
      </c>
      <c r="E3" s="101" t="s">
        <v>23</v>
      </c>
      <c r="F3" s="102"/>
      <c r="G3" s="103"/>
      <c r="H3" s="101" t="s">
        <v>24</v>
      </c>
      <c r="I3" s="102"/>
      <c r="J3" s="103"/>
      <c r="K3" s="112" t="s">
        <v>5</v>
      </c>
      <c r="L3" s="114" t="s">
        <v>12</v>
      </c>
      <c r="M3" s="116" t="s">
        <v>25</v>
      </c>
      <c r="N3" s="118" t="s">
        <v>21</v>
      </c>
      <c r="O3" s="119"/>
      <c r="P3" s="120"/>
      <c r="AB3"/>
      <c r="AC3"/>
      <c r="AD3"/>
      <c r="AE3"/>
      <c r="AF3"/>
      <c r="AG3"/>
      <c r="AH3"/>
      <c r="AI3"/>
    </row>
    <row r="4" spans="1:35" ht="39.75" customHeight="1" thickBot="1">
      <c r="A4" s="109"/>
      <c r="B4" s="109"/>
      <c r="C4" s="124"/>
      <c r="D4" s="109"/>
      <c r="E4" s="38" t="s">
        <v>29</v>
      </c>
      <c r="F4" s="14" t="s">
        <v>14</v>
      </c>
      <c r="G4" s="16" t="s">
        <v>13</v>
      </c>
      <c r="H4" s="38" t="s">
        <v>29</v>
      </c>
      <c r="I4" s="14" t="s">
        <v>14</v>
      </c>
      <c r="J4" s="16" t="s">
        <v>13</v>
      </c>
      <c r="K4" s="113"/>
      <c r="L4" s="115"/>
      <c r="M4" s="117"/>
      <c r="N4" s="15" t="s">
        <v>29</v>
      </c>
      <c r="O4" s="14" t="s">
        <v>14</v>
      </c>
      <c r="P4" s="16" t="s">
        <v>13</v>
      </c>
      <c r="AB4"/>
      <c r="AC4"/>
      <c r="AD4"/>
      <c r="AE4"/>
      <c r="AF4"/>
      <c r="AG4"/>
      <c r="AH4"/>
      <c r="AI4"/>
    </row>
    <row r="5" spans="1:16" ht="15" customHeight="1" thickBot="1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6"/>
    </row>
    <row r="6" spans="1:31" ht="12.75" customHeight="1">
      <c r="A6" s="107" t="s">
        <v>11</v>
      </c>
      <c r="B6" s="107" t="s">
        <v>26</v>
      </c>
      <c r="C6" s="12" t="s">
        <v>0</v>
      </c>
      <c r="D6" s="110" t="s">
        <v>16</v>
      </c>
      <c r="E6" s="17">
        <f aca="true" t="shared" si="0" ref="E6:G21">$K6+$L6+$M6+N6</f>
        <v>4.37846</v>
      </c>
      <c r="F6" s="19">
        <f t="shared" si="0"/>
        <v>4.16549</v>
      </c>
      <c r="G6" s="19">
        <f t="shared" si="0"/>
        <v>3.99463</v>
      </c>
      <c r="H6" s="17">
        <f aca="true" t="shared" si="1" ref="H6:J21">$L6+$M6+N6</f>
        <v>2.1886</v>
      </c>
      <c r="I6" s="19">
        <f t="shared" si="1"/>
        <v>1.9756300000000002</v>
      </c>
      <c r="J6" s="21">
        <f t="shared" si="1"/>
        <v>1.8047700000000002</v>
      </c>
      <c r="K6" s="54">
        <f>'[1]январь'!K6</f>
        <v>2.18986</v>
      </c>
      <c r="L6" s="62">
        <v>0.00286</v>
      </c>
      <c r="M6" s="62">
        <v>1.61</v>
      </c>
      <c r="N6" s="48">
        <f>'[1]январь'!N6</f>
        <v>0.57574</v>
      </c>
      <c r="O6" s="48">
        <f>'[1]январь'!O6</f>
        <v>0.36277</v>
      </c>
      <c r="P6" s="21">
        <f>'[1]январь'!P6</f>
        <v>0.19191</v>
      </c>
      <c r="Q6" s="32">
        <v>5.2791</v>
      </c>
      <c r="R6" s="32">
        <v>5.2791</v>
      </c>
      <c r="S6" s="32">
        <v>5.2791</v>
      </c>
      <c r="T6" s="32"/>
      <c r="AC6" s="32"/>
      <c r="AD6" s="32"/>
      <c r="AE6" s="32"/>
    </row>
    <row r="7" spans="1:31" ht="12.75" customHeight="1">
      <c r="A7" s="108"/>
      <c r="B7" s="108"/>
      <c r="C7" s="10" t="s">
        <v>1</v>
      </c>
      <c r="D7" s="111"/>
      <c r="E7" s="20">
        <f t="shared" si="0"/>
        <v>4.53935</v>
      </c>
      <c r="F7" s="18">
        <f t="shared" si="0"/>
        <v>4.32638</v>
      </c>
      <c r="G7" s="18">
        <f t="shared" si="0"/>
        <v>4.15552</v>
      </c>
      <c r="H7" s="20">
        <f t="shared" si="1"/>
        <v>2.1886</v>
      </c>
      <c r="I7" s="18">
        <f t="shared" si="1"/>
        <v>1.9756300000000002</v>
      </c>
      <c r="J7" s="22">
        <f t="shared" si="1"/>
        <v>1.8047700000000002</v>
      </c>
      <c r="K7" s="55">
        <f>'[1]январь'!K7</f>
        <v>2.35075</v>
      </c>
      <c r="L7" s="39">
        <f>L6</f>
        <v>0.00286</v>
      </c>
      <c r="M7" s="39">
        <f>M6</f>
        <v>1.61</v>
      </c>
      <c r="N7" s="49">
        <f>'[1]январь'!N7</f>
        <v>0.57574</v>
      </c>
      <c r="O7" s="49">
        <f>'[1]январь'!O7</f>
        <v>0.36277</v>
      </c>
      <c r="P7" s="22">
        <f>'[1]январь'!P7</f>
        <v>0.19191</v>
      </c>
      <c r="Q7" s="32">
        <v>5.47217</v>
      </c>
      <c r="R7" s="32">
        <v>5.47217</v>
      </c>
      <c r="S7" s="32">
        <v>5.47217</v>
      </c>
      <c r="T7" s="32"/>
      <c r="AC7" s="32"/>
      <c r="AD7" s="32"/>
      <c r="AE7" s="32"/>
    </row>
    <row r="8" spans="1:31" ht="12.75" customHeight="1">
      <c r="A8" s="108"/>
      <c r="B8" s="108"/>
      <c r="C8" s="10" t="s">
        <v>2</v>
      </c>
      <c r="D8" s="111"/>
      <c r="E8" s="20">
        <f t="shared" si="0"/>
        <v>5.03188</v>
      </c>
      <c r="F8" s="18">
        <f t="shared" si="0"/>
        <v>4.818910000000001</v>
      </c>
      <c r="G8" s="18">
        <f t="shared" si="0"/>
        <v>4.6480500000000005</v>
      </c>
      <c r="H8" s="20">
        <f t="shared" si="1"/>
        <v>2.1886</v>
      </c>
      <c r="I8" s="18">
        <f t="shared" si="1"/>
        <v>1.9756300000000002</v>
      </c>
      <c r="J8" s="22">
        <f t="shared" si="1"/>
        <v>1.8047700000000002</v>
      </c>
      <c r="K8" s="55">
        <f>'[1]январь'!K8</f>
        <v>2.84328</v>
      </c>
      <c r="L8" s="39">
        <f>L6</f>
        <v>0.00286</v>
      </c>
      <c r="M8" s="39">
        <f>M6</f>
        <v>1.61</v>
      </c>
      <c r="N8" s="49">
        <f>'[1]январь'!N8</f>
        <v>0.57574</v>
      </c>
      <c r="O8" s="49">
        <f>'[1]январь'!O8</f>
        <v>0.36277</v>
      </c>
      <c r="P8" s="22">
        <f>'[1]январь'!P8</f>
        <v>0.19191</v>
      </c>
      <c r="Q8" s="32">
        <v>6.0632</v>
      </c>
      <c r="R8" s="32">
        <v>6.0632</v>
      </c>
      <c r="S8" s="32">
        <v>6.0632</v>
      </c>
      <c r="T8" s="32"/>
      <c r="AC8" s="32"/>
      <c r="AD8" s="32"/>
      <c r="AE8" s="32"/>
    </row>
    <row r="9" spans="1:31" ht="12.75" customHeight="1" thickBot="1">
      <c r="A9" s="108"/>
      <c r="B9" s="109"/>
      <c r="C9" s="13" t="s">
        <v>3</v>
      </c>
      <c r="D9" s="111"/>
      <c r="E9" s="23">
        <f t="shared" si="0"/>
        <v>5.8421</v>
      </c>
      <c r="F9" s="24">
        <f t="shared" si="0"/>
        <v>5.629130000000001</v>
      </c>
      <c r="G9" s="24">
        <f t="shared" si="0"/>
        <v>5.458270000000001</v>
      </c>
      <c r="H9" s="23">
        <f t="shared" si="1"/>
        <v>2.1886</v>
      </c>
      <c r="I9" s="24">
        <f t="shared" si="1"/>
        <v>1.9756300000000002</v>
      </c>
      <c r="J9" s="25">
        <f t="shared" si="1"/>
        <v>1.8047700000000002</v>
      </c>
      <c r="K9" s="56">
        <f>'[1]январь'!K9</f>
        <v>3.6535</v>
      </c>
      <c r="L9" s="40">
        <f>L6</f>
        <v>0.00286</v>
      </c>
      <c r="M9" s="40">
        <f>M6</f>
        <v>1.61</v>
      </c>
      <c r="N9" s="50">
        <f>'[1]январь'!N9</f>
        <v>0.57574</v>
      </c>
      <c r="O9" s="50">
        <f>'[1]январь'!O9</f>
        <v>0.36277</v>
      </c>
      <c r="P9" s="25">
        <f>'[1]январь'!P9</f>
        <v>0.19191</v>
      </c>
      <c r="Q9" s="32">
        <v>7.03547</v>
      </c>
      <c r="R9" s="32">
        <v>7.03547</v>
      </c>
      <c r="S9" s="32">
        <v>7.03547</v>
      </c>
      <c r="T9" s="32"/>
      <c r="AC9" s="32"/>
      <c r="AD9" s="32"/>
      <c r="AE9" s="32"/>
    </row>
    <row r="10" spans="1:35" ht="12.75" customHeight="1">
      <c r="A10" s="107" t="s">
        <v>9</v>
      </c>
      <c r="B10" s="107" t="s">
        <v>27</v>
      </c>
      <c r="C10" s="33" t="s">
        <v>0</v>
      </c>
      <c r="D10" s="121" t="s">
        <v>8</v>
      </c>
      <c r="E10" s="17">
        <f t="shared" si="0"/>
        <v>1.57876</v>
      </c>
      <c r="F10" s="19">
        <f t="shared" si="0"/>
        <v>1.36579</v>
      </c>
      <c r="G10" s="19">
        <f t="shared" si="0"/>
        <v>1.19493</v>
      </c>
      <c r="H10" s="17">
        <f t="shared" si="1"/>
        <v>1.4372699999999998</v>
      </c>
      <c r="I10" s="19">
        <f t="shared" si="1"/>
        <v>1.2243</v>
      </c>
      <c r="J10" s="21">
        <f t="shared" si="1"/>
        <v>1.05344</v>
      </c>
      <c r="K10" s="54">
        <f>'[1]январь'!K10</f>
        <v>0.14149</v>
      </c>
      <c r="L10" s="44">
        <f>L6</f>
        <v>0.00286</v>
      </c>
      <c r="M10" s="62">
        <v>0.8586699999999999</v>
      </c>
      <c r="N10" s="48">
        <f>'[1]январь'!N10</f>
        <v>0.57574</v>
      </c>
      <c r="O10" s="48">
        <f>'[1]январь'!O10</f>
        <v>0.36277</v>
      </c>
      <c r="P10" s="21">
        <f>'[1]январь'!P10</f>
        <v>0.19191</v>
      </c>
      <c r="Q10" s="32"/>
      <c r="R10" s="32"/>
      <c r="S10" s="3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08"/>
      <c r="B11" s="108"/>
      <c r="C11" s="34" t="s">
        <v>1</v>
      </c>
      <c r="D11" s="122"/>
      <c r="E11" s="20">
        <f t="shared" si="0"/>
        <v>1.61807</v>
      </c>
      <c r="F11" s="18">
        <f t="shared" si="0"/>
        <v>1.4051</v>
      </c>
      <c r="G11" s="18">
        <f t="shared" si="0"/>
        <v>1.23424</v>
      </c>
      <c r="H11" s="20">
        <f t="shared" si="1"/>
        <v>1.4372699999999998</v>
      </c>
      <c r="I11" s="18">
        <f t="shared" si="1"/>
        <v>1.2243</v>
      </c>
      <c r="J11" s="22">
        <f t="shared" si="1"/>
        <v>1.05344</v>
      </c>
      <c r="K11" s="55">
        <f>'[1]январь'!K11</f>
        <v>0.1808</v>
      </c>
      <c r="L11" s="39">
        <f>L10</f>
        <v>0.00286</v>
      </c>
      <c r="M11" s="39">
        <f>M10</f>
        <v>0.8586699999999999</v>
      </c>
      <c r="N11" s="49">
        <f>'[1]январь'!N11</f>
        <v>0.57574</v>
      </c>
      <c r="O11" s="49">
        <f>'[1]январь'!O11</f>
        <v>0.36277</v>
      </c>
      <c r="P11" s="22">
        <f>'[1]январь'!P11</f>
        <v>0.19191</v>
      </c>
      <c r="Q11" s="32"/>
      <c r="R11" s="32"/>
      <c r="S11" s="3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08"/>
      <c r="B12" s="108"/>
      <c r="C12" s="34" t="s">
        <v>2</v>
      </c>
      <c r="D12" s="122"/>
      <c r="E12" s="20">
        <f t="shared" si="0"/>
        <v>1.80281</v>
      </c>
      <c r="F12" s="18">
        <f t="shared" si="0"/>
        <v>1.58984</v>
      </c>
      <c r="G12" s="18">
        <f t="shared" si="0"/>
        <v>1.41898</v>
      </c>
      <c r="H12" s="20">
        <f t="shared" si="1"/>
        <v>1.4372699999999998</v>
      </c>
      <c r="I12" s="18">
        <f t="shared" si="1"/>
        <v>1.2243</v>
      </c>
      <c r="J12" s="22">
        <f t="shared" si="1"/>
        <v>1.05344</v>
      </c>
      <c r="K12" s="55">
        <f>'[1]январь'!K12</f>
        <v>0.36554</v>
      </c>
      <c r="L12" s="39">
        <f>L10</f>
        <v>0.00286</v>
      </c>
      <c r="M12" s="39">
        <f>M10</f>
        <v>0.8586699999999999</v>
      </c>
      <c r="N12" s="49">
        <f>'[1]январь'!N12</f>
        <v>0.57574</v>
      </c>
      <c r="O12" s="49">
        <f>'[1]январь'!O12</f>
        <v>0.36277</v>
      </c>
      <c r="P12" s="22">
        <f>'[1]январь'!P12</f>
        <v>0.19191</v>
      </c>
      <c r="Q12" s="32"/>
      <c r="R12" s="32"/>
      <c r="S12" s="3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08"/>
      <c r="B13" s="109"/>
      <c r="C13" s="35" t="s">
        <v>3</v>
      </c>
      <c r="D13" s="123"/>
      <c r="E13" s="23">
        <f t="shared" si="0"/>
        <v>1.97052</v>
      </c>
      <c r="F13" s="24">
        <f t="shared" si="0"/>
        <v>1.75755</v>
      </c>
      <c r="G13" s="24">
        <f t="shared" si="0"/>
        <v>1.58669</v>
      </c>
      <c r="H13" s="23">
        <f t="shared" si="1"/>
        <v>1.4372699999999998</v>
      </c>
      <c r="I13" s="24">
        <f t="shared" si="1"/>
        <v>1.2243</v>
      </c>
      <c r="J13" s="25">
        <f t="shared" si="1"/>
        <v>1.05344</v>
      </c>
      <c r="K13" s="56">
        <f>'[1]январь'!K13</f>
        <v>0.53325</v>
      </c>
      <c r="L13" s="40">
        <f>L10</f>
        <v>0.00286</v>
      </c>
      <c r="M13" s="40">
        <f>M10</f>
        <v>0.8586699999999999</v>
      </c>
      <c r="N13" s="50">
        <f>'[1]январь'!N13</f>
        <v>0.57574</v>
      </c>
      <c r="O13" s="50">
        <f>'[1]январь'!O13</f>
        <v>0.36277</v>
      </c>
      <c r="P13" s="25">
        <f>'[1]январь'!P13</f>
        <v>0.19191</v>
      </c>
      <c r="Q13" s="32"/>
      <c r="R13" s="32"/>
      <c r="S13" s="3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07" t="s">
        <v>10</v>
      </c>
      <c r="B14" s="107" t="s">
        <v>28</v>
      </c>
      <c r="C14" s="33" t="s">
        <v>0</v>
      </c>
      <c r="D14" s="65" t="s">
        <v>17</v>
      </c>
      <c r="E14" s="27">
        <f t="shared" si="0"/>
        <v>401.28909999999996</v>
      </c>
      <c r="F14" s="28">
        <f t="shared" si="0"/>
        <v>401.28909999999996</v>
      </c>
      <c r="G14" s="28">
        <f t="shared" si="0"/>
        <v>401.28909999999996</v>
      </c>
      <c r="H14" s="27">
        <f t="shared" si="1"/>
        <v>401.28909999999996</v>
      </c>
      <c r="I14" s="28">
        <f t="shared" si="1"/>
        <v>401.28909999999996</v>
      </c>
      <c r="J14" s="91">
        <f t="shared" si="1"/>
        <v>401.28909999999996</v>
      </c>
      <c r="K14" s="57">
        <f>'[1]январь'!K14</f>
        <v>0</v>
      </c>
      <c r="L14" s="41">
        <v>0</v>
      </c>
      <c r="M14" s="63">
        <v>401.28909999999996</v>
      </c>
      <c r="N14" s="51">
        <f>'[1]январь'!N14</f>
        <v>0</v>
      </c>
      <c r="O14" s="51">
        <f>'[1]январь'!O14</f>
        <v>0</v>
      </c>
      <c r="P14" s="26">
        <f>'[1]январь'!P14</f>
        <v>0</v>
      </c>
      <c r="Q14" s="32"/>
      <c r="R14" s="32"/>
      <c r="S14" s="32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08"/>
      <c r="B15" s="108"/>
      <c r="C15" s="34" t="s">
        <v>1</v>
      </c>
      <c r="D15" s="64"/>
      <c r="E15" s="29">
        <f t="shared" si="0"/>
        <v>401.28909999999996</v>
      </c>
      <c r="F15" s="30">
        <f t="shared" si="0"/>
        <v>401.28909999999996</v>
      </c>
      <c r="G15" s="30">
        <f t="shared" si="0"/>
        <v>401.28909999999996</v>
      </c>
      <c r="H15" s="29">
        <f t="shared" si="1"/>
        <v>401.28909999999996</v>
      </c>
      <c r="I15" s="30">
        <f t="shared" si="1"/>
        <v>401.28909999999996</v>
      </c>
      <c r="J15" s="92">
        <f t="shared" si="1"/>
        <v>401.28909999999996</v>
      </c>
      <c r="K15" s="58">
        <f>'[1]январь'!K15</f>
        <v>0</v>
      </c>
      <c r="L15" s="42">
        <v>0</v>
      </c>
      <c r="M15" s="46">
        <f aca="true" t="shared" si="2" ref="M15:M21">M$14</f>
        <v>401.28909999999996</v>
      </c>
      <c r="N15" s="52">
        <f>'[1]январь'!N15</f>
        <v>0</v>
      </c>
      <c r="O15" s="52">
        <f>'[1]январь'!O15</f>
        <v>0</v>
      </c>
      <c r="P15" s="8">
        <f>'[1]январь'!P15</f>
        <v>0</v>
      </c>
      <c r="Q15" s="32"/>
      <c r="R15" s="32"/>
      <c r="S15" s="32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08"/>
      <c r="B16" s="108"/>
      <c r="C16" s="34" t="s">
        <v>2</v>
      </c>
      <c r="D16" s="64"/>
      <c r="E16" s="29">
        <f t="shared" si="0"/>
        <v>401.28909999999996</v>
      </c>
      <c r="F16" s="30">
        <f t="shared" si="0"/>
        <v>401.28909999999996</v>
      </c>
      <c r="G16" s="30">
        <f t="shared" si="0"/>
        <v>401.28909999999996</v>
      </c>
      <c r="H16" s="29">
        <f t="shared" si="1"/>
        <v>401.28909999999996</v>
      </c>
      <c r="I16" s="30">
        <f t="shared" si="1"/>
        <v>401.28909999999996</v>
      </c>
      <c r="J16" s="92">
        <f t="shared" si="1"/>
        <v>401.28909999999996</v>
      </c>
      <c r="K16" s="58">
        <f>'[1]январь'!K16</f>
        <v>0</v>
      </c>
      <c r="L16" s="42">
        <v>0</v>
      </c>
      <c r="M16" s="46">
        <f t="shared" si="2"/>
        <v>401.28909999999996</v>
      </c>
      <c r="N16" s="52">
        <f>'[1]январь'!N16</f>
        <v>0</v>
      </c>
      <c r="O16" s="52">
        <f>'[1]январь'!O16</f>
        <v>0</v>
      </c>
      <c r="P16" s="8">
        <f>'[1]январь'!P16</f>
        <v>0</v>
      </c>
      <c r="Q16" s="32"/>
      <c r="R16" s="32"/>
      <c r="S16" s="32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08"/>
      <c r="B17" s="109"/>
      <c r="C17" s="35" t="s">
        <v>3</v>
      </c>
      <c r="D17" s="64"/>
      <c r="E17" s="31">
        <f t="shared" si="0"/>
        <v>401.28909999999996</v>
      </c>
      <c r="F17" s="11">
        <f t="shared" si="0"/>
        <v>401.28909999999996</v>
      </c>
      <c r="G17" s="11">
        <f t="shared" si="0"/>
        <v>401.28909999999996</v>
      </c>
      <c r="H17" s="31">
        <f t="shared" si="1"/>
        <v>401.28909999999996</v>
      </c>
      <c r="I17" s="11">
        <f t="shared" si="1"/>
        <v>401.28909999999996</v>
      </c>
      <c r="J17" s="93">
        <f t="shared" si="1"/>
        <v>401.28909999999996</v>
      </c>
      <c r="K17" s="59">
        <f>'[1]январь'!K17</f>
        <v>0</v>
      </c>
      <c r="L17" s="43">
        <v>0</v>
      </c>
      <c r="M17" s="47">
        <f t="shared" si="2"/>
        <v>401.28909999999996</v>
      </c>
      <c r="N17" s="53">
        <f>'[1]январь'!N17</f>
        <v>0</v>
      </c>
      <c r="O17" s="53">
        <f>'[1]январь'!O17</f>
        <v>0</v>
      </c>
      <c r="P17" s="9">
        <f>'[1]январь'!P17</f>
        <v>0</v>
      </c>
      <c r="Q17" s="32"/>
      <c r="R17" s="32"/>
      <c r="S17" s="32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08"/>
      <c r="B18" s="107" t="s">
        <v>27</v>
      </c>
      <c r="C18" s="36" t="s">
        <v>0</v>
      </c>
      <c r="D18" s="64"/>
      <c r="E18" s="27">
        <f t="shared" si="0"/>
        <v>1430.46406</v>
      </c>
      <c r="F18" s="28">
        <f t="shared" si="0"/>
        <v>1430.46406</v>
      </c>
      <c r="G18" s="28">
        <f t="shared" si="0"/>
        <v>1430.46406</v>
      </c>
      <c r="H18" s="27">
        <f t="shared" si="1"/>
        <v>401.28909999999996</v>
      </c>
      <c r="I18" s="28">
        <f t="shared" si="1"/>
        <v>401.28909999999996</v>
      </c>
      <c r="J18" s="91">
        <f t="shared" si="1"/>
        <v>401.28909999999996</v>
      </c>
      <c r="K18" s="60">
        <f>'[1]январь'!K18</f>
        <v>1029.17496</v>
      </c>
      <c r="L18" s="41">
        <v>0</v>
      </c>
      <c r="M18" s="45">
        <f t="shared" si="2"/>
        <v>401.28909999999996</v>
      </c>
      <c r="N18" s="51">
        <f>'[1]январь'!N18</f>
        <v>0</v>
      </c>
      <c r="O18" s="51">
        <f>'[1]январь'!O18</f>
        <v>0</v>
      </c>
      <c r="P18" s="26">
        <f>'[1]январь'!P18</f>
        <v>0</v>
      </c>
      <c r="Q18" s="32"/>
      <c r="R18" s="32"/>
      <c r="S18" s="32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08"/>
      <c r="B19" s="108"/>
      <c r="C19" s="37" t="s">
        <v>1</v>
      </c>
      <c r="D19" s="64"/>
      <c r="E19" s="29">
        <f t="shared" si="0"/>
        <v>1614.4216999999999</v>
      </c>
      <c r="F19" s="30">
        <f t="shared" si="0"/>
        <v>1614.4216999999999</v>
      </c>
      <c r="G19" s="30">
        <f t="shared" si="0"/>
        <v>1614.4216999999999</v>
      </c>
      <c r="H19" s="29">
        <f t="shared" si="1"/>
        <v>401.28909999999996</v>
      </c>
      <c r="I19" s="30">
        <f t="shared" si="1"/>
        <v>401.28909999999996</v>
      </c>
      <c r="J19" s="92">
        <f t="shared" si="1"/>
        <v>401.28909999999996</v>
      </c>
      <c r="K19" s="61">
        <f>'[1]январь'!K19</f>
        <v>1213.1326</v>
      </c>
      <c r="L19" s="42">
        <v>0</v>
      </c>
      <c r="M19" s="46">
        <f t="shared" si="2"/>
        <v>401.28909999999996</v>
      </c>
      <c r="N19" s="52">
        <f>'[1]январь'!N19</f>
        <v>0</v>
      </c>
      <c r="O19" s="52">
        <f>'[1]январь'!O19</f>
        <v>0</v>
      </c>
      <c r="P19" s="8">
        <f>'[1]январь'!P19</f>
        <v>0</v>
      </c>
      <c r="Q19" s="32"/>
      <c r="R19" s="32"/>
      <c r="S19" s="32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08"/>
      <c r="B20" s="108"/>
      <c r="C20" s="37" t="s">
        <v>2</v>
      </c>
      <c r="D20" s="64"/>
      <c r="E20" s="29">
        <f t="shared" si="0"/>
        <v>1780.27605</v>
      </c>
      <c r="F20" s="30">
        <f t="shared" si="0"/>
        <v>1780.27605</v>
      </c>
      <c r="G20" s="30">
        <f t="shared" si="0"/>
        <v>1780.27605</v>
      </c>
      <c r="H20" s="29">
        <f t="shared" si="1"/>
        <v>401.28909999999996</v>
      </c>
      <c r="I20" s="30">
        <f t="shared" si="1"/>
        <v>401.28909999999996</v>
      </c>
      <c r="J20" s="92">
        <f t="shared" si="1"/>
        <v>401.28909999999996</v>
      </c>
      <c r="K20" s="61">
        <f>'[1]январь'!K20</f>
        <v>1378.98695</v>
      </c>
      <c r="L20" s="42">
        <v>0</v>
      </c>
      <c r="M20" s="46">
        <f t="shared" si="2"/>
        <v>401.28909999999996</v>
      </c>
      <c r="N20" s="52">
        <f>'[1]январь'!N20</f>
        <v>0</v>
      </c>
      <c r="O20" s="52">
        <f>'[1]январь'!O20</f>
        <v>0</v>
      </c>
      <c r="P20" s="8">
        <f>'[1]январь'!P20</f>
        <v>0</v>
      </c>
      <c r="Q20" s="32"/>
      <c r="R20" s="32"/>
      <c r="S20" s="32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08"/>
      <c r="B21" s="108"/>
      <c r="C21" s="37" t="s">
        <v>3</v>
      </c>
      <c r="D21" s="64"/>
      <c r="E21" s="29">
        <f t="shared" si="0"/>
        <v>1518.312</v>
      </c>
      <c r="F21" s="30">
        <f t="shared" si="0"/>
        <v>1518.312</v>
      </c>
      <c r="G21" s="30">
        <f t="shared" si="0"/>
        <v>1518.312</v>
      </c>
      <c r="H21" s="31">
        <f t="shared" si="1"/>
        <v>401.28909999999996</v>
      </c>
      <c r="I21" s="11">
        <f t="shared" si="1"/>
        <v>401.28909999999996</v>
      </c>
      <c r="J21" s="93">
        <f t="shared" si="1"/>
        <v>401.28909999999996</v>
      </c>
      <c r="K21" s="61">
        <f>'[1]январь'!K21</f>
        <v>1117.0229</v>
      </c>
      <c r="L21" s="42">
        <v>0</v>
      </c>
      <c r="M21" s="46">
        <f t="shared" si="2"/>
        <v>401.28909999999996</v>
      </c>
      <c r="N21" s="52">
        <f>'[1]январь'!N21</f>
        <v>0</v>
      </c>
      <c r="O21" s="52">
        <f>'[1]январь'!O21</f>
        <v>0</v>
      </c>
      <c r="P21" s="8">
        <f>'[1]январь'!P21</f>
        <v>0</v>
      </c>
      <c r="Q21" s="32"/>
      <c r="R21" s="32"/>
      <c r="S21" s="32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04" t="s"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6"/>
      <c r="Q22" s="32"/>
      <c r="R22" s="32"/>
      <c r="S22" s="3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07" t="s">
        <v>9</v>
      </c>
      <c r="B23" s="107" t="s">
        <v>27</v>
      </c>
      <c r="C23" s="12" t="s">
        <v>0</v>
      </c>
      <c r="D23" s="110" t="s">
        <v>22</v>
      </c>
      <c r="E23" s="17">
        <f aca="true" t="shared" si="3" ref="E23:G30">$K23+$L23+$M23+N23</f>
        <v>4.49061</v>
      </c>
      <c r="F23" s="19">
        <f t="shared" si="3"/>
        <v>4.27764</v>
      </c>
      <c r="G23" s="19">
        <f t="shared" si="3"/>
        <v>4.10678</v>
      </c>
      <c r="H23" s="17">
        <f aca="true" t="shared" si="4" ref="H23:J30">$L23+$M23+N23</f>
        <v>1.4372699999999998</v>
      </c>
      <c r="I23" s="19">
        <f t="shared" si="4"/>
        <v>1.2243</v>
      </c>
      <c r="J23" s="83">
        <f t="shared" si="4"/>
        <v>1.05344</v>
      </c>
      <c r="K23" s="94">
        <f>'[2]Услуги по передаче'!$F$9/1000</f>
        <v>3.05334</v>
      </c>
      <c r="L23" s="44">
        <f>L6</f>
        <v>0.00286</v>
      </c>
      <c r="M23" s="66">
        <f>M10</f>
        <v>0.8586699999999999</v>
      </c>
      <c r="N23" s="19">
        <f>'[1]январь'!N23</f>
        <v>0.57574</v>
      </c>
      <c r="O23" s="48">
        <f>'[1]январь'!O23</f>
        <v>0.36277</v>
      </c>
      <c r="P23" s="21">
        <f>'[1]январь'!P23</f>
        <v>0.19191</v>
      </c>
      <c r="Q23" s="32" t="e">
        <v>#VALUE!</v>
      </c>
      <c r="R23" s="32"/>
      <c r="S23" s="32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08"/>
      <c r="B24" s="108"/>
      <c r="C24" s="10" t="s">
        <v>1</v>
      </c>
      <c r="D24" s="111"/>
      <c r="E24" s="20">
        <f t="shared" si="3"/>
        <v>4.49061</v>
      </c>
      <c r="F24" s="18">
        <f t="shared" si="3"/>
        <v>4.27764</v>
      </c>
      <c r="G24" s="18">
        <f t="shared" si="3"/>
        <v>4.10678</v>
      </c>
      <c r="H24" s="20">
        <f t="shared" si="4"/>
        <v>1.4372699999999998</v>
      </c>
      <c r="I24" s="18">
        <f t="shared" si="4"/>
        <v>1.2243</v>
      </c>
      <c r="J24" s="84">
        <f t="shared" si="4"/>
        <v>1.05344</v>
      </c>
      <c r="K24" s="67">
        <f>K$23</f>
        <v>3.05334</v>
      </c>
      <c r="L24" s="39">
        <f>L23</f>
        <v>0.00286</v>
      </c>
      <c r="M24" s="68">
        <f>M23</f>
        <v>0.8586699999999999</v>
      </c>
      <c r="N24" s="18">
        <f>'[1]январь'!N24</f>
        <v>0.57574</v>
      </c>
      <c r="O24" s="49">
        <f>'[1]январь'!O24</f>
        <v>0.36277</v>
      </c>
      <c r="P24" s="22">
        <f>'[1]январь'!P24</f>
        <v>0.19191</v>
      </c>
      <c r="Q24" s="32"/>
      <c r="R24" s="32"/>
      <c r="S24" s="32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08"/>
      <c r="B25" s="108"/>
      <c r="C25" s="10" t="s">
        <v>2</v>
      </c>
      <c r="D25" s="111"/>
      <c r="E25" s="20">
        <f t="shared" si="3"/>
        <v>4.49061</v>
      </c>
      <c r="F25" s="18">
        <f t="shared" si="3"/>
        <v>4.27764</v>
      </c>
      <c r="G25" s="18">
        <f t="shared" si="3"/>
        <v>4.10678</v>
      </c>
      <c r="H25" s="20">
        <f t="shared" si="4"/>
        <v>1.4372699999999998</v>
      </c>
      <c r="I25" s="18">
        <f t="shared" si="4"/>
        <v>1.2243</v>
      </c>
      <c r="J25" s="84">
        <f t="shared" si="4"/>
        <v>1.05344</v>
      </c>
      <c r="K25" s="67">
        <f>K$23</f>
        <v>3.05334</v>
      </c>
      <c r="L25" s="39">
        <f>L23</f>
        <v>0.00286</v>
      </c>
      <c r="M25" s="68">
        <f>M23</f>
        <v>0.8586699999999999</v>
      </c>
      <c r="N25" s="18">
        <f>'[1]январь'!N25</f>
        <v>0.57574</v>
      </c>
      <c r="O25" s="49">
        <f>'[1]январь'!O25</f>
        <v>0.36277</v>
      </c>
      <c r="P25" s="22">
        <f>'[1]январь'!P25</f>
        <v>0.19191</v>
      </c>
      <c r="Q25" s="32"/>
      <c r="R25" s="32"/>
      <c r="S25" s="32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25"/>
      <c r="B26" s="108"/>
      <c r="C26" s="13" t="s">
        <v>3</v>
      </c>
      <c r="D26" s="111"/>
      <c r="E26" s="23">
        <f t="shared" si="3"/>
        <v>4.49061</v>
      </c>
      <c r="F26" s="24">
        <f t="shared" si="3"/>
        <v>4.27764</v>
      </c>
      <c r="G26" s="24">
        <f t="shared" si="3"/>
        <v>4.10678</v>
      </c>
      <c r="H26" s="23">
        <f t="shared" si="4"/>
        <v>1.4372699999999998</v>
      </c>
      <c r="I26" s="24">
        <f t="shared" si="4"/>
        <v>1.2243</v>
      </c>
      <c r="J26" s="85">
        <f t="shared" si="4"/>
        <v>1.05344</v>
      </c>
      <c r="K26" s="69">
        <f>K$23</f>
        <v>3.05334</v>
      </c>
      <c r="L26" s="40">
        <f>L23</f>
        <v>0.00286</v>
      </c>
      <c r="M26" s="70">
        <f>M23</f>
        <v>0.8586699999999999</v>
      </c>
      <c r="N26" s="24">
        <f>'[1]январь'!N26</f>
        <v>0.57574</v>
      </c>
      <c r="O26" s="50">
        <f>'[1]январь'!O26</f>
        <v>0.36277</v>
      </c>
      <c r="P26" s="25">
        <f>'[1]январь'!P26</f>
        <v>0.19191</v>
      </c>
      <c r="Q26" s="32"/>
      <c r="R26" s="32"/>
      <c r="S26" s="32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26" t="s">
        <v>10</v>
      </c>
      <c r="B27" s="108"/>
      <c r="C27" s="33" t="s">
        <v>0</v>
      </c>
      <c r="D27" s="122" t="s">
        <v>17</v>
      </c>
      <c r="E27" s="27">
        <f t="shared" si="3"/>
        <v>472.97975999999994</v>
      </c>
      <c r="F27" s="28">
        <f t="shared" si="3"/>
        <v>472.97975999999994</v>
      </c>
      <c r="G27" s="28">
        <f t="shared" si="3"/>
        <v>472.97975999999994</v>
      </c>
      <c r="H27" s="27">
        <f t="shared" si="4"/>
        <v>401.28909999999996</v>
      </c>
      <c r="I27" s="28">
        <f t="shared" si="4"/>
        <v>401.28909999999996</v>
      </c>
      <c r="J27" s="28">
        <f t="shared" si="4"/>
        <v>401.28909999999996</v>
      </c>
      <c r="K27" s="86">
        <f>'[1]январь'!K27</f>
        <v>71.69066</v>
      </c>
      <c r="L27" s="41">
        <v>0</v>
      </c>
      <c r="M27" s="71">
        <f>M14</f>
        <v>401.28909999999996</v>
      </c>
      <c r="N27" s="74">
        <f>'[1]январь'!N27</f>
        <v>0</v>
      </c>
      <c r="O27" s="75">
        <f>'[1]январь'!O27</f>
        <v>0</v>
      </c>
      <c r="P27" s="76">
        <f>'[1]январь'!P27</f>
        <v>0</v>
      </c>
      <c r="Q27" s="32"/>
      <c r="R27" s="32"/>
      <c r="S27" s="32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08"/>
      <c r="B28" s="108"/>
      <c r="C28" s="34" t="s">
        <v>1</v>
      </c>
      <c r="D28" s="122"/>
      <c r="E28" s="29">
        <f t="shared" si="3"/>
        <v>472.97975999999994</v>
      </c>
      <c r="F28" s="30">
        <f t="shared" si="3"/>
        <v>472.97975999999994</v>
      </c>
      <c r="G28" s="30">
        <f t="shared" si="3"/>
        <v>472.97975999999994</v>
      </c>
      <c r="H28" s="29">
        <f t="shared" si="4"/>
        <v>401.28909999999996</v>
      </c>
      <c r="I28" s="30">
        <f t="shared" si="4"/>
        <v>401.28909999999996</v>
      </c>
      <c r="J28" s="30">
        <f t="shared" si="4"/>
        <v>401.28909999999996</v>
      </c>
      <c r="K28" s="87">
        <f>K27</f>
        <v>71.69066</v>
      </c>
      <c r="L28" s="42">
        <v>0</v>
      </c>
      <c r="M28" s="72">
        <f>M$27</f>
        <v>401.28909999999996</v>
      </c>
      <c r="N28" s="77">
        <f>'[1]январь'!N28</f>
        <v>0</v>
      </c>
      <c r="O28" s="78">
        <f>'[1]январь'!O28</f>
        <v>0</v>
      </c>
      <c r="P28" s="79">
        <f>'[1]январь'!P28</f>
        <v>0</v>
      </c>
      <c r="Q28" s="32"/>
      <c r="R28" s="32"/>
      <c r="S28" s="32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08"/>
      <c r="B29" s="108"/>
      <c r="C29" s="34" t="s">
        <v>2</v>
      </c>
      <c r="D29" s="122"/>
      <c r="E29" s="29">
        <f t="shared" si="3"/>
        <v>472.97975999999994</v>
      </c>
      <c r="F29" s="30">
        <f t="shared" si="3"/>
        <v>472.97975999999994</v>
      </c>
      <c r="G29" s="30">
        <f t="shared" si="3"/>
        <v>472.97975999999994</v>
      </c>
      <c r="H29" s="29">
        <f t="shared" si="4"/>
        <v>401.28909999999996</v>
      </c>
      <c r="I29" s="30">
        <f t="shared" si="4"/>
        <v>401.28909999999996</v>
      </c>
      <c r="J29" s="30">
        <f t="shared" si="4"/>
        <v>401.28909999999996</v>
      </c>
      <c r="K29" s="87">
        <f>K27</f>
        <v>71.69066</v>
      </c>
      <c r="L29" s="42">
        <v>0</v>
      </c>
      <c r="M29" s="72">
        <f>M$27</f>
        <v>401.28909999999996</v>
      </c>
      <c r="N29" s="77">
        <f>'[1]январь'!N29</f>
        <v>0</v>
      </c>
      <c r="O29" s="78">
        <f>'[1]январь'!O29</f>
        <v>0</v>
      </c>
      <c r="P29" s="79">
        <f>'[1]январь'!P29</f>
        <v>0</v>
      </c>
      <c r="Q29" s="32"/>
      <c r="R29" s="32"/>
      <c r="S29" s="32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09"/>
      <c r="B30" s="109"/>
      <c r="C30" s="35" t="s">
        <v>3</v>
      </c>
      <c r="D30" s="123"/>
      <c r="E30" s="31">
        <f t="shared" si="3"/>
        <v>472.97975999999994</v>
      </c>
      <c r="F30" s="11">
        <f t="shared" si="3"/>
        <v>472.97975999999994</v>
      </c>
      <c r="G30" s="11">
        <f t="shared" si="3"/>
        <v>472.97975999999994</v>
      </c>
      <c r="H30" s="31">
        <f t="shared" si="4"/>
        <v>401.28909999999996</v>
      </c>
      <c r="I30" s="11">
        <f t="shared" si="4"/>
        <v>401.28909999999996</v>
      </c>
      <c r="J30" s="11">
        <f t="shared" si="4"/>
        <v>401.28909999999996</v>
      </c>
      <c r="K30" s="88">
        <f>K27</f>
        <v>71.69066</v>
      </c>
      <c r="L30" s="43">
        <v>0</v>
      </c>
      <c r="M30" s="73">
        <f>M$27</f>
        <v>401.28909999999996</v>
      </c>
      <c r="N30" s="80">
        <f>'[1]январь'!N30</f>
        <v>0</v>
      </c>
      <c r="O30" s="81">
        <f>'[1]январь'!O30</f>
        <v>0</v>
      </c>
      <c r="P30" s="82">
        <f>'[1]январь'!P30</f>
        <v>0</v>
      </c>
      <c r="Q30" s="32"/>
      <c r="R30" s="32"/>
      <c r="S30" s="32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2.75">
      <c r="A31" s="95"/>
      <c r="B31" s="95"/>
      <c r="C31" s="96"/>
      <c r="D31" s="95"/>
      <c r="E31" s="97"/>
      <c r="F31" s="97"/>
      <c r="G31" s="97"/>
      <c r="H31" s="98"/>
      <c r="I31" s="98"/>
      <c r="J31" s="98"/>
      <c r="K31" s="99"/>
      <c r="L31" s="99"/>
      <c r="M31" s="30"/>
      <c r="N31" s="100"/>
      <c r="O31" s="100"/>
      <c r="P31" s="100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3" spans="1:35" ht="12.75">
      <c r="A33" s="1" t="s">
        <v>20</v>
      </c>
      <c r="B33" s="1"/>
      <c r="C33" s="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0:35" ht="28.5" customHeight="1"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6" spans="20:35" ht="29.25" customHeight="1"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41" spans="1:35" ht="18">
      <c r="A41" s="3"/>
      <c r="B41" s="3"/>
      <c r="C41" s="3"/>
      <c r="D41" s="3"/>
      <c r="E41" s="3"/>
      <c r="F41" s="3"/>
      <c r="G41" s="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</sheetData>
  <sheetProtection/>
  <mergeCells count="26"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:A4"/>
    <mergeCell ref="A10:A13"/>
    <mergeCell ref="B10:B13"/>
    <mergeCell ref="D10:D13"/>
    <mergeCell ref="B3:B4"/>
    <mergeCell ref="C3:C4"/>
    <mergeCell ref="D3:D4"/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Галстян Армен Норайрович</cp:lastModifiedBy>
  <cp:lastPrinted>2019-12-10T13:22:59Z</cp:lastPrinted>
  <dcterms:created xsi:type="dcterms:W3CDTF">2007-11-26T10:17:51Z</dcterms:created>
  <dcterms:modified xsi:type="dcterms:W3CDTF">2020-02-11T10:40:01Z</dcterms:modified>
  <cp:category/>
  <cp:version/>
  <cp:contentType/>
  <cp:contentStatus/>
</cp:coreProperties>
</file>