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прогноз на июнь" sheetId="1" r:id="rId1"/>
  </sheets>
  <externalReferences>
    <externalReference r:id="rId4"/>
  </externalReferences>
  <definedNames>
    <definedName name="_xlnm.Print_Area" localSheetId="0">'прогноз на июнь'!$A$1:$T$54</definedName>
  </definedNames>
  <calcPr fullCalcOnLoad="1"/>
</workbook>
</file>

<file path=xl/sharedStrings.xml><?xml version="1.0" encoding="utf-8"?>
<sst xmlns="http://schemas.openxmlformats.org/spreadsheetml/2006/main" count="97" uniqueCount="41">
  <si>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</si>
  <si>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</si>
  <si>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</si>
  <si>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</si>
  <si>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</si>
  <si>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</si>
  <si>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</si>
  <si>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</si>
  <si>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</si>
  <si>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</si>
  <si>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</si>
  <si>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</si>
  <si>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</si>
  <si>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</si>
  <si>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</si>
  <si>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</si>
  <si>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</si>
  <si>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</si>
  <si>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</si>
  <si>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</si>
  <si>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</si>
  <si>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</si>
  <si>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</si>
  <si>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</si>
  <si>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</si>
  <si>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</si>
  <si>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</si>
  <si>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</si>
  <si>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</si>
  <si>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</si>
  <si>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</si>
  <si>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</si>
  <si>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</si>
  <si>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</si>
  <si>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</si>
  <si>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</si>
  <si>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</si>
  <si>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</si>
  <si>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</si>
  <si>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Прогноз цен на электроэнергию (мощность) </t>
  </si>
  <si>
    <t>на июнь 2017г.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</si>
</sst>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CC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80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80" fontId="3" fillId="0" borderId="31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80" fontId="3" fillId="0" borderId="3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169" fontId="0" fillId="0" borderId="41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3" fillId="0" borderId="41" xfId="0" applyNumberFormat="1" applyFont="1" applyBorder="1" applyAlignment="1">
      <alignment/>
    </xf>
    <xf numFmtId="180" fontId="3" fillId="0" borderId="39" xfId="0" applyNumberFormat="1" applyFont="1" applyBorder="1" applyAlignment="1">
      <alignment/>
    </xf>
    <xf numFmtId="180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41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6" fillId="0" borderId="4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39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3" fillId="0" borderId="35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28" fillId="0" borderId="3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33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97" fontId="3" fillId="0" borderId="47" xfId="0" applyNumberFormat="1" applyFont="1" applyFill="1" applyBorder="1" applyAlignment="1">
      <alignment vertical="center" wrapText="1"/>
    </xf>
    <xf numFmtId="0" fontId="28" fillId="26" borderId="48" xfId="0" applyFont="1" applyFill="1" applyBorder="1" applyAlignment="1">
      <alignment/>
    </xf>
    <xf numFmtId="0" fontId="28" fillId="26" borderId="17" xfId="0" applyFont="1" applyFill="1" applyBorder="1" applyAlignment="1">
      <alignment/>
    </xf>
    <xf numFmtId="0" fontId="28" fillId="26" borderId="49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6" fillId="0" borderId="3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32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32" xfId="0" applyNumberFormat="1" applyFont="1" applyBorder="1" applyAlignment="1">
      <alignment horizontal="center"/>
    </xf>
    <xf numFmtId="180" fontId="28" fillId="0" borderId="27" xfId="0" applyNumberFormat="1" applyFont="1" applyBorder="1" applyAlignment="1">
      <alignment horizontal="center"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44;&#1083;&#1103;%20&#1056;&#1041;&#1057;\&#1058;&#1072;&#1088;&#1080;&#1092;&#1099;%202017%20&#1092;&#1072;&#1082;&#1090;%20&#1076;&#1083;&#1103;%20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4">
          <cell r="N14">
            <v>2.004</v>
          </cell>
        </row>
        <row r="15">
          <cell r="N15">
            <v>2.004</v>
          </cell>
        </row>
        <row r="16">
          <cell r="N16">
            <v>2.004</v>
          </cell>
        </row>
        <row r="17">
          <cell r="N17">
            <v>2.004</v>
          </cell>
        </row>
        <row r="18">
          <cell r="N18">
            <v>2.004</v>
          </cell>
        </row>
        <row r="19">
          <cell r="N19">
            <v>2.151</v>
          </cell>
        </row>
        <row r="20">
          <cell r="N20">
            <v>2.151</v>
          </cell>
        </row>
        <row r="21">
          <cell r="N21">
            <v>2.151</v>
          </cell>
        </row>
        <row r="22">
          <cell r="N22">
            <v>2.151</v>
          </cell>
        </row>
        <row r="23">
          <cell r="N23">
            <v>2.151</v>
          </cell>
        </row>
        <row r="24">
          <cell r="N24">
            <v>2.602</v>
          </cell>
        </row>
        <row r="25">
          <cell r="N25">
            <v>2.602</v>
          </cell>
        </row>
        <row r="26">
          <cell r="N26">
            <v>2.602</v>
          </cell>
        </row>
        <row r="27">
          <cell r="N27">
            <v>2.602</v>
          </cell>
        </row>
        <row r="28">
          <cell r="N28">
            <v>2.602</v>
          </cell>
        </row>
        <row r="29">
          <cell r="N29">
            <v>3.343</v>
          </cell>
        </row>
        <row r="30">
          <cell r="N30">
            <v>3.343</v>
          </cell>
        </row>
        <row r="31">
          <cell r="N31">
            <v>3.343</v>
          </cell>
        </row>
        <row r="32">
          <cell r="N32">
            <v>3.343</v>
          </cell>
        </row>
        <row r="33">
          <cell r="N33">
            <v>3.343</v>
          </cell>
        </row>
      </sheetData>
      <sheetData sheetId="3">
        <row r="10">
          <cell r="N10">
            <v>2.00404</v>
          </cell>
        </row>
        <row r="11">
          <cell r="N11">
            <v>2.15128</v>
          </cell>
        </row>
        <row r="12">
          <cell r="N12">
            <v>2.60201</v>
          </cell>
        </row>
        <row r="13">
          <cell r="N13">
            <v>3.34348</v>
          </cell>
        </row>
        <row r="34">
          <cell r="N34">
            <v>0.12463</v>
          </cell>
        </row>
        <row r="35">
          <cell r="N35">
            <v>0.15925</v>
          </cell>
        </row>
        <row r="36">
          <cell r="N36">
            <v>0.32197</v>
          </cell>
        </row>
        <row r="37">
          <cell r="N37">
            <v>0.46968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953.02039</v>
          </cell>
        </row>
        <row r="43">
          <cell r="N43">
            <v>1123.36594</v>
          </cell>
        </row>
        <row r="44">
          <cell r="N44">
            <v>1276.94781</v>
          </cell>
        </row>
        <row r="45">
          <cell r="N45">
            <v>1034.36796</v>
          </cell>
        </row>
        <row r="51">
          <cell r="N51">
            <v>61.13782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tabSelected="1" zoomScalePageLayoutView="0" workbookViewId="0" topLeftCell="A1">
      <selection activeCell="N48" sqref="N48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hidden="1" customWidth="1"/>
    <col min="14" max="14" width="11.00390625" style="0" customWidth="1"/>
    <col min="15" max="15" width="10.125" style="0" customWidth="1"/>
    <col min="16" max="16" width="19.875" style="0" customWidth="1"/>
    <col min="17" max="20" width="11.00390625" style="0" customWidth="1"/>
    <col min="21" max="22" width="11.125" style="6" bestFit="1" customWidth="1"/>
    <col min="23" max="24" width="10.875" style="6" customWidth="1"/>
    <col min="25" max="40" width="9.125" style="6" customWidth="1"/>
  </cols>
  <sheetData>
    <row r="1" spans="1:21" ht="15.75">
      <c r="A1" s="3"/>
      <c r="B1" s="3"/>
      <c r="D1" s="5" t="s">
        <v>39</v>
      </c>
      <c r="E1" s="7" t="s">
        <v>40</v>
      </c>
      <c r="F1" s="3"/>
      <c r="G1" s="3"/>
      <c r="H1" s="3"/>
      <c r="I1" s="3"/>
      <c r="L1" s="5"/>
      <c r="N1" s="2"/>
      <c r="O1" s="2"/>
      <c r="P1" s="122"/>
      <c r="Q1" s="2"/>
      <c r="R1" s="2"/>
      <c r="S1" s="2"/>
      <c r="U1" s="8"/>
    </row>
    <row r="2" ht="13.5" thickBot="1">
      <c r="P2" s="123"/>
    </row>
    <row r="3" spans="1:40" ht="51" customHeight="1" thickBot="1">
      <c r="A3" s="150" t="s">
        <v>7</v>
      </c>
      <c r="B3" s="150" t="s">
        <v>23</v>
      </c>
      <c r="C3" s="167" t="s">
        <v>4</v>
      </c>
      <c r="D3" s="167" t="s">
        <v>16</v>
      </c>
      <c r="E3" s="150" t="s">
        <v>6</v>
      </c>
      <c r="F3" s="167" t="s">
        <v>36</v>
      </c>
      <c r="G3" s="168"/>
      <c r="H3" s="168"/>
      <c r="I3" s="169"/>
      <c r="J3" s="167" t="s">
        <v>37</v>
      </c>
      <c r="K3" s="168"/>
      <c r="L3" s="168"/>
      <c r="M3" s="169"/>
      <c r="N3" s="176" t="s">
        <v>5</v>
      </c>
      <c r="O3" s="179" t="s">
        <v>17</v>
      </c>
      <c r="P3" s="182" t="s">
        <v>38</v>
      </c>
      <c r="Q3" s="185" t="s">
        <v>33</v>
      </c>
      <c r="R3" s="186"/>
      <c r="S3" s="186"/>
      <c r="T3" s="187"/>
      <c r="AG3"/>
      <c r="AH3"/>
      <c r="AI3"/>
      <c r="AJ3"/>
      <c r="AK3"/>
      <c r="AL3"/>
      <c r="AM3"/>
      <c r="AN3"/>
    </row>
    <row r="4" spans="1:40" ht="15.75" customHeight="1" thickBot="1">
      <c r="A4" s="151"/>
      <c r="B4" s="151"/>
      <c r="C4" s="170"/>
      <c r="D4" s="170"/>
      <c r="E4" s="151"/>
      <c r="F4" s="170"/>
      <c r="G4" s="171"/>
      <c r="H4" s="171"/>
      <c r="I4" s="172"/>
      <c r="J4" s="170"/>
      <c r="K4" s="171"/>
      <c r="L4" s="171"/>
      <c r="M4" s="172"/>
      <c r="N4" s="177"/>
      <c r="O4" s="180"/>
      <c r="P4" s="183"/>
      <c r="Q4" s="127">
        <v>0.3013386</v>
      </c>
      <c r="R4" s="127">
        <v>0.2768858</v>
      </c>
      <c r="S4" s="127">
        <v>0.18856060000000002</v>
      </c>
      <c r="T4" s="127">
        <v>0.11035380000000002</v>
      </c>
      <c r="AG4"/>
      <c r="AH4"/>
      <c r="AI4"/>
      <c r="AJ4"/>
      <c r="AK4"/>
      <c r="AL4"/>
      <c r="AM4"/>
      <c r="AN4"/>
    </row>
    <row r="5" spans="1:40" ht="16.5" customHeight="1">
      <c r="A5" s="151"/>
      <c r="B5" s="151"/>
      <c r="C5" s="170"/>
      <c r="D5" s="170"/>
      <c r="E5" s="151"/>
      <c r="F5" s="170"/>
      <c r="G5" s="171"/>
      <c r="H5" s="171"/>
      <c r="I5" s="172"/>
      <c r="J5" s="170"/>
      <c r="K5" s="171"/>
      <c r="L5" s="171"/>
      <c r="M5" s="172"/>
      <c r="N5" s="177"/>
      <c r="O5" s="180"/>
      <c r="P5" s="183"/>
      <c r="Q5" s="128">
        <v>28.59</v>
      </c>
      <c r="R5" s="128">
        <v>26.27</v>
      </c>
      <c r="S5" s="128">
        <v>17.89</v>
      </c>
      <c r="T5" s="129">
        <v>10.47</v>
      </c>
      <c r="AG5"/>
      <c r="AH5"/>
      <c r="AI5"/>
      <c r="AJ5"/>
      <c r="AK5"/>
      <c r="AL5"/>
      <c r="AM5"/>
      <c r="AN5"/>
    </row>
    <row r="6" spans="1:40" ht="16.5" customHeight="1">
      <c r="A6" s="151"/>
      <c r="B6" s="151"/>
      <c r="C6" s="170"/>
      <c r="D6" s="170"/>
      <c r="E6" s="151"/>
      <c r="F6" s="170"/>
      <c r="G6" s="171"/>
      <c r="H6" s="171"/>
      <c r="I6" s="172"/>
      <c r="J6" s="170"/>
      <c r="K6" s="171"/>
      <c r="L6" s="171"/>
      <c r="M6" s="172"/>
      <c r="N6" s="177"/>
      <c r="O6" s="180"/>
      <c r="P6" s="183"/>
      <c r="Q6" s="130">
        <v>1.054</v>
      </c>
      <c r="R6" s="130">
        <v>1.054</v>
      </c>
      <c r="S6" s="130">
        <v>1.054</v>
      </c>
      <c r="T6" s="131">
        <v>1.054</v>
      </c>
      <c r="AG6"/>
      <c r="AH6"/>
      <c r="AI6"/>
      <c r="AJ6"/>
      <c r="AK6"/>
      <c r="AL6"/>
      <c r="AM6"/>
      <c r="AN6"/>
    </row>
    <row r="7" spans="1:40" ht="15" customHeight="1">
      <c r="A7" s="151"/>
      <c r="B7" s="151"/>
      <c r="C7" s="170"/>
      <c r="D7" s="170"/>
      <c r="E7" s="151"/>
      <c r="F7" s="173"/>
      <c r="G7" s="174"/>
      <c r="H7" s="174"/>
      <c r="I7" s="175"/>
      <c r="J7" s="173"/>
      <c r="K7" s="174"/>
      <c r="L7" s="174"/>
      <c r="M7" s="175"/>
      <c r="N7" s="177"/>
      <c r="O7" s="180"/>
      <c r="P7" s="183"/>
      <c r="Q7" s="188" t="s">
        <v>34</v>
      </c>
      <c r="R7" s="188"/>
      <c r="S7" s="188"/>
      <c r="T7" s="189"/>
      <c r="AG7"/>
      <c r="AH7"/>
      <c r="AI7"/>
      <c r="AJ7"/>
      <c r="AK7"/>
      <c r="AL7"/>
      <c r="AM7"/>
      <c r="AN7"/>
    </row>
    <row r="8" spans="1:40" ht="39.75" customHeight="1" thickBot="1">
      <c r="A8" s="153"/>
      <c r="B8" s="153"/>
      <c r="C8" s="190"/>
      <c r="D8" s="190"/>
      <c r="E8" s="153"/>
      <c r="F8" s="61" t="s">
        <v>18</v>
      </c>
      <c r="G8" s="28" t="s">
        <v>19</v>
      </c>
      <c r="H8" s="28" t="s">
        <v>21</v>
      </c>
      <c r="I8" s="35" t="s">
        <v>20</v>
      </c>
      <c r="J8" s="61" t="s">
        <v>18</v>
      </c>
      <c r="K8" s="28" t="s">
        <v>19</v>
      </c>
      <c r="L8" s="28" t="s">
        <v>21</v>
      </c>
      <c r="M8" s="35" t="s">
        <v>20</v>
      </c>
      <c r="N8" s="178"/>
      <c r="O8" s="181"/>
      <c r="P8" s="184"/>
      <c r="Q8" s="29" t="s">
        <v>18</v>
      </c>
      <c r="R8" s="28" t="s">
        <v>19</v>
      </c>
      <c r="S8" s="28" t="s">
        <v>21</v>
      </c>
      <c r="T8" s="35" t="s">
        <v>20</v>
      </c>
      <c r="AG8"/>
      <c r="AH8"/>
      <c r="AI8"/>
      <c r="AJ8"/>
      <c r="AK8"/>
      <c r="AL8"/>
      <c r="AM8"/>
      <c r="AN8"/>
    </row>
    <row r="9" spans="1:20" ht="15" customHeight="1" thickBot="1">
      <c r="A9" s="147" t="s">
        <v>30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</row>
    <row r="10" spans="1:25" ht="12.75" customHeight="1">
      <c r="A10" s="150" t="s">
        <v>11</v>
      </c>
      <c r="B10" s="150" t="s">
        <v>22</v>
      </c>
      <c r="C10" s="26" t="s">
        <v>0</v>
      </c>
      <c r="D10" s="154" t="s">
        <v>24</v>
      </c>
      <c r="E10" s="157" t="s">
        <v>25</v>
      </c>
      <c r="F10" s="36">
        <f>$N10+$O10+$P10+Q10</f>
        <v>3.67318</v>
      </c>
      <c r="G10" s="38">
        <f>$N10+$O10+$P10+R10</f>
        <v>3.64188</v>
      </c>
      <c r="H10" s="38">
        <f>$N10+$O10+$P10+S10</f>
        <v>3.5288299999999997</v>
      </c>
      <c r="I10" s="38">
        <f>$N10+$O10+$P10+T10</f>
        <v>3.4287199999999998</v>
      </c>
      <c r="J10" s="36">
        <f>$O10+$P10+Q10</f>
        <v>1.66914</v>
      </c>
      <c r="K10" s="38">
        <f>$O10+$P10+R10</f>
        <v>1.6378400000000002</v>
      </c>
      <c r="L10" s="38">
        <f>$O10+$P10+S10</f>
        <v>1.52479</v>
      </c>
      <c r="M10" s="44">
        <f>$O10+$P10+T10</f>
        <v>1.42468</v>
      </c>
      <c r="N10" s="139">
        <f>'[1]апрель'!N10</f>
        <v>2.00404</v>
      </c>
      <c r="O10" s="86">
        <v>0.00343</v>
      </c>
      <c r="P10" s="86">
        <v>1.28</v>
      </c>
      <c r="Q10" s="80">
        <f aca="true" t="shared" si="0" ref="Q10:T29">ROUND(Q$5*Q$6*$P10/100,5)</f>
        <v>0.38571</v>
      </c>
      <c r="R10" s="80">
        <f t="shared" si="0"/>
        <v>0.35441</v>
      </c>
      <c r="S10" s="80">
        <f t="shared" si="0"/>
        <v>0.24136</v>
      </c>
      <c r="T10" s="44">
        <f t="shared" si="0"/>
        <v>0.14125</v>
      </c>
      <c r="U10" s="55"/>
      <c r="V10" s="55"/>
      <c r="W10" s="55"/>
      <c r="X10" s="55"/>
      <c r="Y10" s="55"/>
    </row>
    <row r="11" spans="1:25" ht="12.75" customHeight="1">
      <c r="A11" s="151"/>
      <c r="B11" s="151"/>
      <c r="C11" s="11" t="s">
        <v>1</v>
      </c>
      <c r="D11" s="155"/>
      <c r="E11" s="158"/>
      <c r="F11" s="39">
        <f aca="true" t="shared" si="1" ref="F11:I45">$N11+$O11+$P11+Q11</f>
        <v>3.82042</v>
      </c>
      <c r="G11" s="37">
        <f t="shared" si="1"/>
        <v>3.78912</v>
      </c>
      <c r="H11" s="37">
        <f t="shared" si="1"/>
        <v>3.6760699999999997</v>
      </c>
      <c r="I11" s="37">
        <f t="shared" si="1"/>
        <v>3.57596</v>
      </c>
      <c r="J11" s="39">
        <f aca="true" t="shared" si="2" ref="J11:M45">$O11+$P11+Q11</f>
        <v>1.66914</v>
      </c>
      <c r="K11" s="37">
        <f t="shared" si="2"/>
        <v>1.6378400000000002</v>
      </c>
      <c r="L11" s="37">
        <f t="shared" si="2"/>
        <v>1.52479</v>
      </c>
      <c r="M11" s="45">
        <f t="shared" si="2"/>
        <v>1.42468</v>
      </c>
      <c r="N11" s="140">
        <f>'[1]апрель'!N11</f>
        <v>2.15128</v>
      </c>
      <c r="O11" s="62">
        <f>O10</f>
        <v>0.00343</v>
      </c>
      <c r="P11" s="62">
        <f>P10</f>
        <v>1.28</v>
      </c>
      <c r="Q11" s="81">
        <f t="shared" si="0"/>
        <v>0.38571</v>
      </c>
      <c r="R11" s="81">
        <f t="shared" si="0"/>
        <v>0.35441</v>
      </c>
      <c r="S11" s="81">
        <f t="shared" si="0"/>
        <v>0.24136</v>
      </c>
      <c r="T11" s="45">
        <f t="shared" si="0"/>
        <v>0.14125</v>
      </c>
      <c r="U11" s="55"/>
      <c r="V11" s="55"/>
      <c r="W11" s="55"/>
      <c r="X11" s="55"/>
      <c r="Y11" s="55"/>
    </row>
    <row r="12" spans="1:25" ht="12.75" customHeight="1">
      <c r="A12" s="151"/>
      <c r="B12" s="151"/>
      <c r="C12" s="11" t="s">
        <v>2</v>
      </c>
      <c r="D12" s="155"/>
      <c r="E12" s="158"/>
      <c r="F12" s="39">
        <f t="shared" si="1"/>
        <v>4.2711500000000004</v>
      </c>
      <c r="G12" s="37">
        <f t="shared" si="1"/>
        <v>4.23985</v>
      </c>
      <c r="H12" s="37">
        <f t="shared" si="1"/>
        <v>4.1268</v>
      </c>
      <c r="I12" s="37">
        <f t="shared" si="1"/>
        <v>4.02669</v>
      </c>
      <c r="J12" s="39">
        <f t="shared" si="2"/>
        <v>1.66914</v>
      </c>
      <c r="K12" s="37">
        <f t="shared" si="2"/>
        <v>1.6378400000000002</v>
      </c>
      <c r="L12" s="37">
        <f t="shared" si="2"/>
        <v>1.52479</v>
      </c>
      <c r="M12" s="45">
        <f t="shared" si="2"/>
        <v>1.42468</v>
      </c>
      <c r="N12" s="140">
        <f>'[1]апрель'!N12</f>
        <v>2.60201</v>
      </c>
      <c r="O12" s="62">
        <f>O10</f>
        <v>0.00343</v>
      </c>
      <c r="P12" s="62">
        <f>P10</f>
        <v>1.28</v>
      </c>
      <c r="Q12" s="81">
        <f t="shared" si="0"/>
        <v>0.38571</v>
      </c>
      <c r="R12" s="81">
        <f t="shared" si="0"/>
        <v>0.35441</v>
      </c>
      <c r="S12" s="81">
        <f t="shared" si="0"/>
        <v>0.24136</v>
      </c>
      <c r="T12" s="45">
        <f t="shared" si="0"/>
        <v>0.14125</v>
      </c>
      <c r="U12" s="55"/>
      <c r="V12" s="55"/>
      <c r="W12" s="55"/>
      <c r="X12" s="55"/>
      <c r="Y12" s="55"/>
    </row>
    <row r="13" spans="1:25" ht="12.75" customHeight="1" thickBot="1">
      <c r="A13" s="151"/>
      <c r="B13" s="153"/>
      <c r="C13" s="27" t="s">
        <v>3</v>
      </c>
      <c r="D13" s="156"/>
      <c r="E13" s="158"/>
      <c r="F13" s="46">
        <f t="shared" si="1"/>
        <v>5.01262</v>
      </c>
      <c r="G13" s="47">
        <f t="shared" si="1"/>
        <v>4.981319999999999</v>
      </c>
      <c r="H13" s="47">
        <f t="shared" si="1"/>
        <v>4.86827</v>
      </c>
      <c r="I13" s="47">
        <f t="shared" si="1"/>
        <v>4.76816</v>
      </c>
      <c r="J13" s="46">
        <f t="shared" si="2"/>
        <v>1.66914</v>
      </c>
      <c r="K13" s="47">
        <f t="shared" si="2"/>
        <v>1.6378400000000002</v>
      </c>
      <c r="L13" s="47">
        <f t="shared" si="2"/>
        <v>1.52479</v>
      </c>
      <c r="M13" s="48">
        <f t="shared" si="2"/>
        <v>1.42468</v>
      </c>
      <c r="N13" s="141">
        <f>'[1]апрель'!N13</f>
        <v>3.34348</v>
      </c>
      <c r="O13" s="63">
        <f>O10</f>
        <v>0.00343</v>
      </c>
      <c r="P13" s="63">
        <f>P10</f>
        <v>1.28</v>
      </c>
      <c r="Q13" s="82">
        <f t="shared" si="0"/>
        <v>0.38571</v>
      </c>
      <c r="R13" s="82">
        <f t="shared" si="0"/>
        <v>0.35441</v>
      </c>
      <c r="S13" s="82">
        <f t="shared" si="0"/>
        <v>0.24136</v>
      </c>
      <c r="T13" s="48">
        <f t="shared" si="0"/>
        <v>0.14125</v>
      </c>
      <c r="U13" s="55"/>
      <c r="V13" s="55"/>
      <c r="W13" s="55"/>
      <c r="X13" s="55"/>
      <c r="Y13" s="55"/>
    </row>
    <row r="14" spans="1:24" ht="12.75" customHeight="1" hidden="1">
      <c r="A14" s="151"/>
      <c r="B14" s="95" t="s">
        <v>31</v>
      </c>
      <c r="C14" s="26" t="s">
        <v>0</v>
      </c>
      <c r="D14" s="40" t="s">
        <v>13</v>
      </c>
      <c r="E14" s="158"/>
      <c r="F14" s="41">
        <f t="shared" si="1"/>
        <v>2.6756199999999994</v>
      </c>
      <c r="G14" s="42">
        <f t="shared" si="1"/>
        <v>2.6630599999999998</v>
      </c>
      <c r="H14" s="42">
        <f t="shared" si="1"/>
        <v>2.6177099999999998</v>
      </c>
      <c r="I14" s="42">
        <f t="shared" si="1"/>
        <v>2.5775499999999996</v>
      </c>
      <c r="J14" s="41">
        <f t="shared" si="2"/>
        <v>0.6716200000000001</v>
      </c>
      <c r="K14" s="42">
        <f t="shared" si="2"/>
        <v>0.6590600000000001</v>
      </c>
      <c r="L14" s="42">
        <f t="shared" si="2"/>
        <v>0.6137100000000001</v>
      </c>
      <c r="M14" s="43">
        <f t="shared" si="2"/>
        <v>0.5735500000000001</v>
      </c>
      <c r="N14" s="42">
        <f>'[1]январь'!N14</f>
        <v>2.004</v>
      </c>
      <c r="O14" s="64">
        <f aca="true" t="shared" si="3" ref="O14:O33">O$10</f>
        <v>0.00343</v>
      </c>
      <c r="P14" s="87">
        <v>0.51346</v>
      </c>
      <c r="Q14" s="64">
        <f t="shared" si="0"/>
        <v>0.15473</v>
      </c>
      <c r="R14" s="64">
        <f t="shared" si="0"/>
        <v>0.14217</v>
      </c>
      <c r="S14" s="64">
        <f t="shared" si="0"/>
        <v>0.09682</v>
      </c>
      <c r="T14" s="43">
        <f t="shared" si="0"/>
        <v>0.05666</v>
      </c>
      <c r="U14" s="55"/>
      <c r="V14" s="55"/>
      <c r="W14" s="55"/>
      <c r="X14" s="55"/>
    </row>
    <row r="15" spans="1:24" ht="12.75" customHeight="1" hidden="1">
      <c r="A15" s="151"/>
      <c r="B15" s="96"/>
      <c r="C15" s="11"/>
      <c r="D15" s="19" t="s">
        <v>12</v>
      </c>
      <c r="E15" s="158"/>
      <c r="F15" s="14">
        <f t="shared" si="1"/>
        <v>3.16812</v>
      </c>
      <c r="G15" s="31">
        <f t="shared" si="1"/>
        <v>3.14631</v>
      </c>
      <c r="H15" s="31">
        <f t="shared" si="1"/>
        <v>3.06753</v>
      </c>
      <c r="I15" s="31">
        <f t="shared" si="1"/>
        <v>2.99778</v>
      </c>
      <c r="J15" s="14">
        <f t="shared" si="2"/>
        <v>1.16412</v>
      </c>
      <c r="K15" s="31">
        <f t="shared" si="2"/>
        <v>1.1423100000000002</v>
      </c>
      <c r="L15" s="31">
        <f t="shared" si="2"/>
        <v>1.06353</v>
      </c>
      <c r="M15" s="15">
        <f t="shared" si="2"/>
        <v>0.9937800000000001</v>
      </c>
      <c r="N15" s="31">
        <f>'[1]январь'!N15</f>
        <v>2.004</v>
      </c>
      <c r="O15" s="65">
        <f>O$10</f>
        <v>0.00343</v>
      </c>
      <c r="P15" s="88">
        <v>0.89192</v>
      </c>
      <c r="Q15" s="65">
        <f t="shared" si="0"/>
        <v>0.26877</v>
      </c>
      <c r="R15" s="65">
        <f t="shared" si="0"/>
        <v>0.24696</v>
      </c>
      <c r="S15" s="65">
        <f t="shared" si="0"/>
        <v>0.16818</v>
      </c>
      <c r="T15" s="15">
        <f t="shared" si="0"/>
        <v>0.09843</v>
      </c>
      <c r="U15" s="55"/>
      <c r="V15" s="55"/>
      <c r="W15" s="55"/>
      <c r="X15" s="55"/>
    </row>
    <row r="16" spans="1:24" ht="12.75" customHeight="1" hidden="1">
      <c r="A16" s="151"/>
      <c r="B16" s="96"/>
      <c r="C16" s="11"/>
      <c r="D16" s="20" t="s">
        <v>14</v>
      </c>
      <c r="E16" s="158"/>
      <c r="F16" s="16">
        <f t="shared" si="1"/>
        <v>5.445739999999999</v>
      </c>
      <c r="G16" s="32">
        <f t="shared" si="1"/>
        <v>5.381129999999999</v>
      </c>
      <c r="H16" s="32">
        <f t="shared" si="1"/>
        <v>5.147759999999999</v>
      </c>
      <c r="I16" s="32">
        <f t="shared" si="1"/>
        <v>4.941129999999999</v>
      </c>
      <c r="J16" s="16">
        <f t="shared" si="2"/>
        <v>3.44174</v>
      </c>
      <c r="K16" s="32">
        <f t="shared" si="2"/>
        <v>3.3771299999999997</v>
      </c>
      <c r="L16" s="32">
        <f t="shared" si="2"/>
        <v>3.1437599999999994</v>
      </c>
      <c r="M16" s="17">
        <f t="shared" si="2"/>
        <v>2.93713</v>
      </c>
      <c r="N16" s="32">
        <f>'[1]январь'!N16</f>
        <v>2.004</v>
      </c>
      <c r="O16" s="66">
        <f t="shared" si="3"/>
        <v>0.00343</v>
      </c>
      <c r="P16" s="89">
        <v>2.64213</v>
      </c>
      <c r="Q16" s="66">
        <f t="shared" si="0"/>
        <v>0.79618</v>
      </c>
      <c r="R16" s="66">
        <f t="shared" si="0"/>
        <v>0.73157</v>
      </c>
      <c r="S16" s="66">
        <f t="shared" si="0"/>
        <v>0.4982</v>
      </c>
      <c r="T16" s="17">
        <f t="shared" si="0"/>
        <v>0.29157</v>
      </c>
      <c r="U16" s="55"/>
      <c r="V16" s="55"/>
      <c r="W16" s="55"/>
      <c r="X16" s="55"/>
    </row>
    <row r="17" spans="1:24" ht="12.75" customHeight="1" hidden="1">
      <c r="A17" s="151"/>
      <c r="B17" s="96"/>
      <c r="C17" s="11"/>
      <c r="D17" s="21" t="s">
        <v>13</v>
      </c>
      <c r="E17" s="158"/>
      <c r="F17" s="12">
        <f t="shared" si="1"/>
        <v>2.6756199999999994</v>
      </c>
      <c r="G17" s="30">
        <f t="shared" si="1"/>
        <v>2.6630599999999998</v>
      </c>
      <c r="H17" s="30">
        <f t="shared" si="1"/>
        <v>2.6177099999999998</v>
      </c>
      <c r="I17" s="30">
        <f t="shared" si="1"/>
        <v>2.5775499999999996</v>
      </c>
      <c r="J17" s="12">
        <f t="shared" si="2"/>
        <v>0.6716200000000001</v>
      </c>
      <c r="K17" s="30">
        <f t="shared" si="2"/>
        <v>0.6590600000000001</v>
      </c>
      <c r="L17" s="30">
        <f t="shared" si="2"/>
        <v>0.6137100000000001</v>
      </c>
      <c r="M17" s="13">
        <f t="shared" si="2"/>
        <v>0.5735500000000001</v>
      </c>
      <c r="N17" s="30">
        <f>'[1]январь'!N17</f>
        <v>2.004</v>
      </c>
      <c r="O17" s="67">
        <f t="shared" si="3"/>
        <v>0.00343</v>
      </c>
      <c r="P17" s="90">
        <v>0.51346</v>
      </c>
      <c r="Q17" s="67">
        <f t="shared" si="0"/>
        <v>0.15473</v>
      </c>
      <c r="R17" s="67">
        <f t="shared" si="0"/>
        <v>0.14217</v>
      </c>
      <c r="S17" s="67">
        <f t="shared" si="0"/>
        <v>0.09682</v>
      </c>
      <c r="T17" s="13">
        <f t="shared" si="0"/>
        <v>0.05666</v>
      </c>
      <c r="U17" s="55"/>
      <c r="V17" s="55"/>
      <c r="W17" s="55"/>
      <c r="X17" s="55"/>
    </row>
    <row r="18" spans="1:24" ht="12.75" customHeight="1" hidden="1">
      <c r="A18" s="151"/>
      <c r="B18" s="96"/>
      <c r="C18" s="94"/>
      <c r="D18" s="22" t="s">
        <v>15</v>
      </c>
      <c r="E18" s="158"/>
      <c r="F18" s="16">
        <f t="shared" si="1"/>
        <v>3.91789</v>
      </c>
      <c r="G18" s="32">
        <f t="shared" si="1"/>
        <v>3.88199</v>
      </c>
      <c r="H18" s="32">
        <f t="shared" si="1"/>
        <v>3.7523199999999997</v>
      </c>
      <c r="I18" s="32">
        <f t="shared" si="1"/>
        <v>3.63751</v>
      </c>
      <c r="J18" s="16">
        <f t="shared" si="2"/>
        <v>1.91389</v>
      </c>
      <c r="K18" s="32">
        <f t="shared" si="2"/>
        <v>1.87799</v>
      </c>
      <c r="L18" s="32">
        <f t="shared" si="2"/>
        <v>1.74832</v>
      </c>
      <c r="M18" s="17">
        <f t="shared" si="2"/>
        <v>1.63351</v>
      </c>
      <c r="N18" s="32">
        <f>'[1]январь'!N18</f>
        <v>2.004</v>
      </c>
      <c r="O18" s="66">
        <f>O$10</f>
        <v>0.00343</v>
      </c>
      <c r="P18" s="89">
        <v>1.46807</v>
      </c>
      <c r="Q18" s="66">
        <f t="shared" si="0"/>
        <v>0.44239</v>
      </c>
      <c r="R18" s="66">
        <f t="shared" si="0"/>
        <v>0.40649</v>
      </c>
      <c r="S18" s="66">
        <f t="shared" si="0"/>
        <v>0.27682</v>
      </c>
      <c r="T18" s="17">
        <f t="shared" si="0"/>
        <v>0.16201</v>
      </c>
      <c r="U18" s="55"/>
      <c r="V18" s="55"/>
      <c r="W18" s="55"/>
      <c r="X18" s="55"/>
    </row>
    <row r="19" spans="1:24" ht="12.75" customHeight="1" hidden="1">
      <c r="A19" s="151"/>
      <c r="B19" s="96"/>
      <c r="C19" s="93" t="s">
        <v>1</v>
      </c>
      <c r="D19" s="18" t="s">
        <v>13</v>
      </c>
      <c r="E19" s="158"/>
      <c r="F19" s="41">
        <f t="shared" si="1"/>
        <v>2.8226199999999997</v>
      </c>
      <c r="G19" s="42">
        <f t="shared" si="1"/>
        <v>2.81006</v>
      </c>
      <c r="H19" s="42">
        <f t="shared" si="1"/>
        <v>2.76471</v>
      </c>
      <c r="I19" s="42">
        <f t="shared" si="1"/>
        <v>2.72455</v>
      </c>
      <c r="J19" s="41">
        <f t="shared" si="2"/>
        <v>0.6716200000000001</v>
      </c>
      <c r="K19" s="42">
        <f t="shared" si="2"/>
        <v>0.6590600000000001</v>
      </c>
      <c r="L19" s="42">
        <f t="shared" si="2"/>
        <v>0.6137100000000001</v>
      </c>
      <c r="M19" s="43">
        <f t="shared" si="2"/>
        <v>0.5735500000000001</v>
      </c>
      <c r="N19" s="42">
        <f>'[1]январь'!N19</f>
        <v>2.151</v>
      </c>
      <c r="O19" s="64">
        <f t="shared" si="3"/>
        <v>0.00343</v>
      </c>
      <c r="P19" s="73">
        <f>P$14</f>
        <v>0.51346</v>
      </c>
      <c r="Q19" s="64">
        <f t="shared" si="0"/>
        <v>0.15473</v>
      </c>
      <c r="R19" s="64">
        <f t="shared" si="0"/>
        <v>0.14217</v>
      </c>
      <c r="S19" s="64">
        <f t="shared" si="0"/>
        <v>0.09682</v>
      </c>
      <c r="T19" s="43">
        <f t="shared" si="0"/>
        <v>0.05666</v>
      </c>
      <c r="U19" s="55"/>
      <c r="V19" s="55"/>
      <c r="W19" s="55"/>
      <c r="X19" s="55"/>
    </row>
    <row r="20" spans="1:24" ht="12.75" customHeight="1" hidden="1">
      <c r="A20" s="151"/>
      <c r="B20" s="96"/>
      <c r="C20" s="11"/>
      <c r="D20" s="19" t="s">
        <v>12</v>
      </c>
      <c r="E20" s="158"/>
      <c r="F20" s="14">
        <f t="shared" si="1"/>
        <v>3.3151199999999994</v>
      </c>
      <c r="G20" s="31">
        <f t="shared" si="1"/>
        <v>3.2933099999999995</v>
      </c>
      <c r="H20" s="31">
        <f t="shared" si="1"/>
        <v>3.2145299999999994</v>
      </c>
      <c r="I20" s="31">
        <f t="shared" si="1"/>
        <v>3.1447799999999995</v>
      </c>
      <c r="J20" s="14">
        <f t="shared" si="2"/>
        <v>1.16412</v>
      </c>
      <c r="K20" s="31">
        <f t="shared" si="2"/>
        <v>1.1423100000000002</v>
      </c>
      <c r="L20" s="31">
        <f t="shared" si="2"/>
        <v>1.06353</v>
      </c>
      <c r="M20" s="15">
        <f t="shared" si="2"/>
        <v>0.9937800000000001</v>
      </c>
      <c r="N20" s="31">
        <f>'[1]январь'!N20</f>
        <v>2.151</v>
      </c>
      <c r="O20" s="65">
        <f>O$10</f>
        <v>0.00343</v>
      </c>
      <c r="P20" s="74">
        <f>P$15</f>
        <v>0.89192</v>
      </c>
      <c r="Q20" s="65">
        <f t="shared" si="0"/>
        <v>0.26877</v>
      </c>
      <c r="R20" s="65">
        <f t="shared" si="0"/>
        <v>0.24696</v>
      </c>
      <c r="S20" s="65">
        <f t="shared" si="0"/>
        <v>0.16818</v>
      </c>
      <c r="T20" s="15">
        <f t="shared" si="0"/>
        <v>0.09843</v>
      </c>
      <c r="U20" s="55"/>
      <c r="V20" s="55"/>
      <c r="W20" s="55"/>
      <c r="X20" s="55"/>
    </row>
    <row r="21" spans="1:24" ht="12.75" customHeight="1" hidden="1">
      <c r="A21" s="151"/>
      <c r="B21" s="96"/>
      <c r="C21" s="11"/>
      <c r="D21" s="20" t="s">
        <v>14</v>
      </c>
      <c r="E21" s="158"/>
      <c r="F21" s="16">
        <f t="shared" si="1"/>
        <v>5.592739999999999</v>
      </c>
      <c r="G21" s="32">
        <f t="shared" si="1"/>
        <v>5.528129999999999</v>
      </c>
      <c r="H21" s="32">
        <f t="shared" si="1"/>
        <v>5.294759999999999</v>
      </c>
      <c r="I21" s="32">
        <f t="shared" si="1"/>
        <v>5.08813</v>
      </c>
      <c r="J21" s="16">
        <f t="shared" si="2"/>
        <v>3.44174</v>
      </c>
      <c r="K21" s="32">
        <f t="shared" si="2"/>
        <v>3.3771299999999997</v>
      </c>
      <c r="L21" s="32">
        <f t="shared" si="2"/>
        <v>3.1437599999999994</v>
      </c>
      <c r="M21" s="17">
        <f t="shared" si="2"/>
        <v>2.93713</v>
      </c>
      <c r="N21" s="32">
        <f>'[1]январь'!N21</f>
        <v>2.151</v>
      </c>
      <c r="O21" s="66">
        <f t="shared" si="3"/>
        <v>0.00343</v>
      </c>
      <c r="P21" s="75">
        <f>P$16</f>
        <v>2.64213</v>
      </c>
      <c r="Q21" s="66">
        <f t="shared" si="0"/>
        <v>0.79618</v>
      </c>
      <c r="R21" s="66">
        <f t="shared" si="0"/>
        <v>0.73157</v>
      </c>
      <c r="S21" s="66">
        <f t="shared" si="0"/>
        <v>0.4982</v>
      </c>
      <c r="T21" s="17">
        <f t="shared" si="0"/>
        <v>0.29157</v>
      </c>
      <c r="U21" s="55"/>
      <c r="V21" s="55"/>
      <c r="W21" s="55"/>
      <c r="X21" s="55"/>
    </row>
    <row r="22" spans="1:24" ht="12.75" customHeight="1" hidden="1">
      <c r="A22" s="151"/>
      <c r="B22" s="96"/>
      <c r="C22" s="11"/>
      <c r="D22" s="21" t="s">
        <v>13</v>
      </c>
      <c r="E22" s="158"/>
      <c r="F22" s="12">
        <f t="shared" si="1"/>
        <v>2.8226199999999997</v>
      </c>
      <c r="G22" s="30">
        <f t="shared" si="1"/>
        <v>2.81006</v>
      </c>
      <c r="H22" s="30">
        <f t="shared" si="1"/>
        <v>2.76471</v>
      </c>
      <c r="I22" s="30">
        <f t="shared" si="1"/>
        <v>2.72455</v>
      </c>
      <c r="J22" s="12">
        <f t="shared" si="2"/>
        <v>0.6716200000000001</v>
      </c>
      <c r="K22" s="30">
        <f t="shared" si="2"/>
        <v>0.6590600000000001</v>
      </c>
      <c r="L22" s="30">
        <f t="shared" si="2"/>
        <v>0.6137100000000001</v>
      </c>
      <c r="M22" s="13">
        <f t="shared" si="2"/>
        <v>0.5735500000000001</v>
      </c>
      <c r="N22" s="30">
        <f>'[1]январь'!N22</f>
        <v>2.151</v>
      </c>
      <c r="O22" s="67">
        <f t="shared" si="3"/>
        <v>0.00343</v>
      </c>
      <c r="P22" s="76">
        <f>P$17</f>
        <v>0.51346</v>
      </c>
      <c r="Q22" s="67">
        <f t="shared" si="0"/>
        <v>0.15473</v>
      </c>
      <c r="R22" s="67">
        <f t="shared" si="0"/>
        <v>0.14217</v>
      </c>
      <c r="S22" s="67">
        <f t="shared" si="0"/>
        <v>0.09682</v>
      </c>
      <c r="T22" s="13">
        <f t="shared" si="0"/>
        <v>0.05666</v>
      </c>
      <c r="U22" s="55"/>
      <c r="V22" s="55"/>
      <c r="W22" s="55"/>
      <c r="X22" s="55"/>
    </row>
    <row r="23" spans="1:24" ht="12.75" customHeight="1" hidden="1">
      <c r="A23" s="151"/>
      <c r="B23" s="96"/>
      <c r="C23" s="94"/>
      <c r="D23" s="22" t="s">
        <v>15</v>
      </c>
      <c r="E23" s="158"/>
      <c r="F23" s="16">
        <f t="shared" si="1"/>
        <v>4.064889999999999</v>
      </c>
      <c r="G23" s="32">
        <f t="shared" si="1"/>
        <v>4.028989999999999</v>
      </c>
      <c r="H23" s="32">
        <f t="shared" si="1"/>
        <v>3.8993199999999995</v>
      </c>
      <c r="I23" s="32">
        <f t="shared" si="1"/>
        <v>3.7845099999999996</v>
      </c>
      <c r="J23" s="16">
        <f t="shared" si="2"/>
        <v>1.91389</v>
      </c>
      <c r="K23" s="32">
        <f t="shared" si="2"/>
        <v>1.87799</v>
      </c>
      <c r="L23" s="32">
        <f t="shared" si="2"/>
        <v>1.74832</v>
      </c>
      <c r="M23" s="17">
        <f t="shared" si="2"/>
        <v>1.63351</v>
      </c>
      <c r="N23" s="32">
        <f>'[1]январь'!N23</f>
        <v>2.151</v>
      </c>
      <c r="O23" s="66">
        <f>O$10</f>
        <v>0.00343</v>
      </c>
      <c r="P23" s="75">
        <f>P$18</f>
        <v>1.46807</v>
      </c>
      <c r="Q23" s="66">
        <f t="shared" si="0"/>
        <v>0.44239</v>
      </c>
      <c r="R23" s="66">
        <f t="shared" si="0"/>
        <v>0.40649</v>
      </c>
      <c r="S23" s="66">
        <f t="shared" si="0"/>
        <v>0.27682</v>
      </c>
      <c r="T23" s="17">
        <f t="shared" si="0"/>
        <v>0.16201</v>
      </c>
      <c r="U23" s="55"/>
      <c r="V23" s="55"/>
      <c r="W23" s="55"/>
      <c r="X23" s="55"/>
    </row>
    <row r="24" spans="1:24" ht="12.75" customHeight="1" hidden="1">
      <c r="A24" s="151"/>
      <c r="B24" s="96"/>
      <c r="C24" s="164" t="s">
        <v>2</v>
      </c>
      <c r="D24" s="18" t="s">
        <v>13</v>
      </c>
      <c r="E24" s="158"/>
      <c r="F24" s="41">
        <f t="shared" si="1"/>
        <v>3.2736199999999993</v>
      </c>
      <c r="G24" s="42">
        <f t="shared" si="1"/>
        <v>3.2610599999999996</v>
      </c>
      <c r="H24" s="42">
        <f t="shared" si="1"/>
        <v>3.2157099999999996</v>
      </c>
      <c r="I24" s="42">
        <f t="shared" si="1"/>
        <v>3.1755499999999994</v>
      </c>
      <c r="J24" s="41">
        <f t="shared" si="2"/>
        <v>0.6716200000000001</v>
      </c>
      <c r="K24" s="42">
        <f t="shared" si="2"/>
        <v>0.6590600000000001</v>
      </c>
      <c r="L24" s="42">
        <f t="shared" si="2"/>
        <v>0.6137100000000001</v>
      </c>
      <c r="M24" s="43">
        <f t="shared" si="2"/>
        <v>0.5735500000000001</v>
      </c>
      <c r="N24" s="42">
        <f>'[1]январь'!N24</f>
        <v>2.602</v>
      </c>
      <c r="O24" s="64">
        <f t="shared" si="3"/>
        <v>0.00343</v>
      </c>
      <c r="P24" s="73">
        <f>P$14</f>
        <v>0.51346</v>
      </c>
      <c r="Q24" s="64">
        <f t="shared" si="0"/>
        <v>0.15473</v>
      </c>
      <c r="R24" s="64">
        <f t="shared" si="0"/>
        <v>0.14217</v>
      </c>
      <c r="S24" s="64">
        <f t="shared" si="0"/>
        <v>0.09682</v>
      </c>
      <c r="T24" s="43">
        <f t="shared" si="0"/>
        <v>0.05666</v>
      </c>
      <c r="U24" s="55"/>
      <c r="V24" s="55"/>
      <c r="W24" s="55"/>
      <c r="X24" s="55"/>
    </row>
    <row r="25" spans="1:24" ht="12.75" customHeight="1" hidden="1">
      <c r="A25" s="151"/>
      <c r="B25" s="96"/>
      <c r="C25" s="165"/>
      <c r="D25" s="19" t="s">
        <v>12</v>
      </c>
      <c r="E25" s="158"/>
      <c r="F25" s="14">
        <f t="shared" si="1"/>
        <v>3.76612</v>
      </c>
      <c r="G25" s="31">
        <f t="shared" si="1"/>
        <v>3.74431</v>
      </c>
      <c r="H25" s="31">
        <f t="shared" si="1"/>
        <v>3.66553</v>
      </c>
      <c r="I25" s="31">
        <f t="shared" si="1"/>
        <v>3.59578</v>
      </c>
      <c r="J25" s="14">
        <f t="shared" si="2"/>
        <v>1.16412</v>
      </c>
      <c r="K25" s="31">
        <f t="shared" si="2"/>
        <v>1.1423100000000002</v>
      </c>
      <c r="L25" s="31">
        <f t="shared" si="2"/>
        <v>1.06353</v>
      </c>
      <c r="M25" s="15">
        <f t="shared" si="2"/>
        <v>0.9937800000000001</v>
      </c>
      <c r="N25" s="31">
        <f>'[1]январь'!N25</f>
        <v>2.602</v>
      </c>
      <c r="O25" s="65">
        <f>O$10</f>
        <v>0.00343</v>
      </c>
      <c r="P25" s="74">
        <f>P$15</f>
        <v>0.89192</v>
      </c>
      <c r="Q25" s="65">
        <f t="shared" si="0"/>
        <v>0.26877</v>
      </c>
      <c r="R25" s="65">
        <f t="shared" si="0"/>
        <v>0.24696</v>
      </c>
      <c r="S25" s="65">
        <f t="shared" si="0"/>
        <v>0.16818</v>
      </c>
      <c r="T25" s="15">
        <f t="shared" si="0"/>
        <v>0.09843</v>
      </c>
      <c r="U25" s="55"/>
      <c r="V25" s="55"/>
      <c r="W25" s="55"/>
      <c r="X25" s="55"/>
    </row>
    <row r="26" spans="1:24" ht="12.75" customHeight="1" hidden="1">
      <c r="A26" s="151"/>
      <c r="B26" s="96"/>
      <c r="C26" s="165"/>
      <c r="D26" s="20" t="s">
        <v>14</v>
      </c>
      <c r="E26" s="158"/>
      <c r="F26" s="16">
        <f t="shared" si="1"/>
        <v>6.04374</v>
      </c>
      <c r="G26" s="32">
        <f t="shared" si="1"/>
        <v>5.97913</v>
      </c>
      <c r="H26" s="32">
        <f t="shared" si="1"/>
        <v>5.74576</v>
      </c>
      <c r="I26" s="32">
        <f t="shared" si="1"/>
        <v>5.53913</v>
      </c>
      <c r="J26" s="16">
        <f t="shared" si="2"/>
        <v>3.44174</v>
      </c>
      <c r="K26" s="32">
        <f t="shared" si="2"/>
        <v>3.3771299999999997</v>
      </c>
      <c r="L26" s="32">
        <f t="shared" si="2"/>
        <v>3.1437599999999994</v>
      </c>
      <c r="M26" s="17">
        <f t="shared" si="2"/>
        <v>2.93713</v>
      </c>
      <c r="N26" s="32">
        <f>'[1]январь'!N26</f>
        <v>2.602</v>
      </c>
      <c r="O26" s="66">
        <f t="shared" si="3"/>
        <v>0.00343</v>
      </c>
      <c r="P26" s="75">
        <f>P$16</f>
        <v>2.64213</v>
      </c>
      <c r="Q26" s="66">
        <f t="shared" si="0"/>
        <v>0.79618</v>
      </c>
      <c r="R26" s="66">
        <f t="shared" si="0"/>
        <v>0.73157</v>
      </c>
      <c r="S26" s="66">
        <f t="shared" si="0"/>
        <v>0.4982</v>
      </c>
      <c r="T26" s="17">
        <f t="shared" si="0"/>
        <v>0.29157</v>
      </c>
      <c r="U26" s="55"/>
      <c r="V26" s="55"/>
      <c r="W26" s="55"/>
      <c r="X26" s="55"/>
    </row>
    <row r="27" spans="1:24" ht="12.75" customHeight="1" hidden="1">
      <c r="A27" s="151"/>
      <c r="B27" s="96"/>
      <c r="C27" s="165"/>
      <c r="D27" s="21" t="s">
        <v>13</v>
      </c>
      <c r="E27" s="158"/>
      <c r="F27" s="12">
        <f t="shared" si="1"/>
        <v>3.2736199999999993</v>
      </c>
      <c r="G27" s="30">
        <f t="shared" si="1"/>
        <v>3.2610599999999996</v>
      </c>
      <c r="H27" s="30">
        <f t="shared" si="1"/>
        <v>3.2157099999999996</v>
      </c>
      <c r="I27" s="30">
        <f t="shared" si="1"/>
        <v>3.1755499999999994</v>
      </c>
      <c r="J27" s="12">
        <f t="shared" si="2"/>
        <v>0.6716200000000001</v>
      </c>
      <c r="K27" s="30">
        <f t="shared" si="2"/>
        <v>0.6590600000000001</v>
      </c>
      <c r="L27" s="30">
        <f t="shared" si="2"/>
        <v>0.6137100000000001</v>
      </c>
      <c r="M27" s="13">
        <f t="shared" si="2"/>
        <v>0.5735500000000001</v>
      </c>
      <c r="N27" s="30">
        <f>'[1]январь'!N27</f>
        <v>2.602</v>
      </c>
      <c r="O27" s="67">
        <f t="shared" si="3"/>
        <v>0.00343</v>
      </c>
      <c r="P27" s="76">
        <f>P$17</f>
        <v>0.51346</v>
      </c>
      <c r="Q27" s="67">
        <f t="shared" si="0"/>
        <v>0.15473</v>
      </c>
      <c r="R27" s="67">
        <f t="shared" si="0"/>
        <v>0.14217</v>
      </c>
      <c r="S27" s="67">
        <f t="shared" si="0"/>
        <v>0.09682</v>
      </c>
      <c r="T27" s="13">
        <f t="shared" si="0"/>
        <v>0.05666</v>
      </c>
      <c r="U27" s="55"/>
      <c r="V27" s="55"/>
      <c r="W27" s="55"/>
      <c r="X27" s="55"/>
    </row>
    <row r="28" spans="1:24" ht="12.75" customHeight="1" hidden="1">
      <c r="A28" s="151"/>
      <c r="B28" s="96"/>
      <c r="C28" s="166"/>
      <c r="D28" s="22" t="s">
        <v>15</v>
      </c>
      <c r="E28" s="158"/>
      <c r="F28" s="16">
        <f t="shared" si="1"/>
        <v>4.515889999999999</v>
      </c>
      <c r="G28" s="32">
        <f t="shared" si="1"/>
        <v>4.479989999999999</v>
      </c>
      <c r="H28" s="32">
        <f t="shared" si="1"/>
        <v>4.350319999999999</v>
      </c>
      <c r="I28" s="32">
        <f t="shared" si="1"/>
        <v>4.23551</v>
      </c>
      <c r="J28" s="16">
        <f t="shared" si="2"/>
        <v>1.91389</v>
      </c>
      <c r="K28" s="32">
        <f t="shared" si="2"/>
        <v>1.87799</v>
      </c>
      <c r="L28" s="32">
        <f t="shared" si="2"/>
        <v>1.74832</v>
      </c>
      <c r="M28" s="17">
        <f t="shared" si="2"/>
        <v>1.63351</v>
      </c>
      <c r="N28" s="32">
        <f>'[1]январь'!N28</f>
        <v>2.602</v>
      </c>
      <c r="O28" s="66">
        <f t="shared" si="3"/>
        <v>0.00343</v>
      </c>
      <c r="P28" s="75">
        <f>P$18</f>
        <v>1.46807</v>
      </c>
      <c r="Q28" s="66">
        <f t="shared" si="0"/>
        <v>0.44239</v>
      </c>
      <c r="R28" s="66">
        <f t="shared" si="0"/>
        <v>0.40649</v>
      </c>
      <c r="S28" s="66">
        <f t="shared" si="0"/>
        <v>0.27682</v>
      </c>
      <c r="T28" s="17">
        <f t="shared" si="0"/>
        <v>0.16201</v>
      </c>
      <c r="U28" s="55"/>
      <c r="V28" s="55"/>
      <c r="W28" s="55"/>
      <c r="X28" s="55"/>
    </row>
    <row r="29" spans="1:24" ht="12.75" customHeight="1" hidden="1">
      <c r="A29" s="151"/>
      <c r="B29" s="96"/>
      <c r="C29" s="11" t="s">
        <v>3</v>
      </c>
      <c r="D29" s="18" t="s">
        <v>13</v>
      </c>
      <c r="E29" s="158"/>
      <c r="F29" s="12">
        <f t="shared" si="1"/>
        <v>4.01462</v>
      </c>
      <c r="G29" s="30">
        <f t="shared" si="1"/>
        <v>4.00206</v>
      </c>
      <c r="H29" s="30">
        <f t="shared" si="1"/>
        <v>3.95671</v>
      </c>
      <c r="I29" s="30">
        <f t="shared" si="1"/>
        <v>3.91655</v>
      </c>
      <c r="J29" s="12">
        <f t="shared" si="2"/>
        <v>0.6716200000000001</v>
      </c>
      <c r="K29" s="30">
        <f t="shared" si="2"/>
        <v>0.6590600000000001</v>
      </c>
      <c r="L29" s="30">
        <f t="shared" si="2"/>
        <v>0.6137100000000001</v>
      </c>
      <c r="M29" s="13">
        <f t="shared" si="2"/>
        <v>0.5735500000000001</v>
      </c>
      <c r="N29" s="30">
        <f>'[1]январь'!N29</f>
        <v>3.343</v>
      </c>
      <c r="O29" s="67">
        <f t="shared" si="3"/>
        <v>0.00343</v>
      </c>
      <c r="P29" s="67">
        <f>P$14</f>
        <v>0.51346</v>
      </c>
      <c r="Q29" s="67">
        <f t="shared" si="0"/>
        <v>0.15473</v>
      </c>
      <c r="R29" s="67">
        <f t="shared" si="0"/>
        <v>0.14217</v>
      </c>
      <c r="S29" s="67">
        <f t="shared" si="0"/>
        <v>0.09682</v>
      </c>
      <c r="T29" s="13">
        <f t="shared" si="0"/>
        <v>0.05666</v>
      </c>
      <c r="U29" s="55"/>
      <c r="V29" s="55"/>
      <c r="W29" s="55"/>
      <c r="X29" s="55"/>
    </row>
    <row r="30" spans="1:24" ht="12.75" customHeight="1" hidden="1">
      <c r="A30" s="151"/>
      <c r="B30" s="96"/>
      <c r="C30" s="11"/>
      <c r="D30" s="19" t="s">
        <v>12</v>
      </c>
      <c r="E30" s="158"/>
      <c r="F30" s="14">
        <f t="shared" si="1"/>
        <v>4.50712</v>
      </c>
      <c r="G30" s="31">
        <f t="shared" si="1"/>
        <v>4.485309999999999</v>
      </c>
      <c r="H30" s="31">
        <f t="shared" si="1"/>
        <v>4.40653</v>
      </c>
      <c r="I30" s="31">
        <f t="shared" si="1"/>
        <v>4.336779999999999</v>
      </c>
      <c r="J30" s="14">
        <f t="shared" si="2"/>
        <v>1.16412</v>
      </c>
      <c r="K30" s="31">
        <f t="shared" si="2"/>
        <v>1.1423100000000002</v>
      </c>
      <c r="L30" s="31">
        <f t="shared" si="2"/>
        <v>1.06353</v>
      </c>
      <c r="M30" s="15">
        <f t="shared" si="2"/>
        <v>0.9937800000000001</v>
      </c>
      <c r="N30" s="31">
        <f>'[1]январь'!N30</f>
        <v>3.343</v>
      </c>
      <c r="O30" s="65">
        <f t="shared" si="3"/>
        <v>0.00343</v>
      </c>
      <c r="P30" s="65">
        <f>P$15</f>
        <v>0.89192</v>
      </c>
      <c r="Q30" s="65">
        <f aca="true" t="shared" si="4" ref="Q30:T45">ROUND(Q$5*Q$6*$P30/100,5)</f>
        <v>0.26877</v>
      </c>
      <c r="R30" s="65">
        <f t="shared" si="4"/>
        <v>0.24696</v>
      </c>
      <c r="S30" s="65">
        <f t="shared" si="4"/>
        <v>0.16818</v>
      </c>
      <c r="T30" s="15">
        <f t="shared" si="4"/>
        <v>0.09843</v>
      </c>
      <c r="U30" s="55"/>
      <c r="V30" s="55"/>
      <c r="W30" s="55"/>
      <c r="X30" s="55"/>
    </row>
    <row r="31" spans="1:24" ht="12.75" customHeight="1" hidden="1">
      <c r="A31" s="151"/>
      <c r="B31" s="96"/>
      <c r="C31" s="11"/>
      <c r="D31" s="20" t="s">
        <v>14</v>
      </c>
      <c r="E31" s="158"/>
      <c r="F31" s="16">
        <f t="shared" si="1"/>
        <v>6.784739999999999</v>
      </c>
      <c r="G31" s="32">
        <f t="shared" si="1"/>
        <v>6.720129999999999</v>
      </c>
      <c r="H31" s="32">
        <f t="shared" si="1"/>
        <v>6.486759999999999</v>
      </c>
      <c r="I31" s="32">
        <f t="shared" si="1"/>
        <v>6.28013</v>
      </c>
      <c r="J31" s="16">
        <f t="shared" si="2"/>
        <v>3.44174</v>
      </c>
      <c r="K31" s="32">
        <f t="shared" si="2"/>
        <v>3.3771299999999997</v>
      </c>
      <c r="L31" s="32">
        <f t="shared" si="2"/>
        <v>3.1437599999999994</v>
      </c>
      <c r="M31" s="17">
        <f t="shared" si="2"/>
        <v>2.93713</v>
      </c>
      <c r="N31" s="32">
        <f>'[1]январь'!N31</f>
        <v>3.343</v>
      </c>
      <c r="O31" s="66">
        <f t="shared" si="3"/>
        <v>0.00343</v>
      </c>
      <c r="P31" s="66">
        <f>P$16</f>
        <v>2.64213</v>
      </c>
      <c r="Q31" s="66">
        <f t="shared" si="4"/>
        <v>0.79618</v>
      </c>
      <c r="R31" s="66">
        <f t="shared" si="4"/>
        <v>0.73157</v>
      </c>
      <c r="S31" s="66">
        <f t="shared" si="4"/>
        <v>0.4982</v>
      </c>
      <c r="T31" s="17">
        <f t="shared" si="4"/>
        <v>0.29157</v>
      </c>
      <c r="U31" s="55"/>
      <c r="V31" s="55"/>
      <c r="W31" s="55"/>
      <c r="X31" s="55"/>
    </row>
    <row r="32" spans="1:24" ht="12.75" customHeight="1" hidden="1">
      <c r="A32" s="151"/>
      <c r="B32" s="96"/>
      <c r="C32" s="11"/>
      <c r="D32" s="21" t="s">
        <v>13</v>
      </c>
      <c r="E32" s="158"/>
      <c r="F32" s="12">
        <f t="shared" si="1"/>
        <v>4.01462</v>
      </c>
      <c r="G32" s="30">
        <f t="shared" si="1"/>
        <v>4.00206</v>
      </c>
      <c r="H32" s="30">
        <f t="shared" si="1"/>
        <v>3.95671</v>
      </c>
      <c r="I32" s="30">
        <f t="shared" si="1"/>
        <v>3.91655</v>
      </c>
      <c r="J32" s="12">
        <f t="shared" si="2"/>
        <v>0.6716200000000001</v>
      </c>
      <c r="K32" s="30">
        <f t="shared" si="2"/>
        <v>0.6590600000000001</v>
      </c>
      <c r="L32" s="30">
        <f t="shared" si="2"/>
        <v>0.6137100000000001</v>
      </c>
      <c r="M32" s="13">
        <f t="shared" si="2"/>
        <v>0.5735500000000001</v>
      </c>
      <c r="N32" s="30">
        <f>'[1]январь'!N32</f>
        <v>3.343</v>
      </c>
      <c r="O32" s="67">
        <f t="shared" si="3"/>
        <v>0.00343</v>
      </c>
      <c r="P32" s="67">
        <f>P$17</f>
        <v>0.51346</v>
      </c>
      <c r="Q32" s="67">
        <f t="shared" si="4"/>
        <v>0.15473</v>
      </c>
      <c r="R32" s="67">
        <f t="shared" si="4"/>
        <v>0.14217</v>
      </c>
      <c r="S32" s="67">
        <f t="shared" si="4"/>
        <v>0.09682</v>
      </c>
      <c r="T32" s="13">
        <f t="shared" si="4"/>
        <v>0.05666</v>
      </c>
      <c r="U32" s="55"/>
      <c r="V32" s="55"/>
      <c r="W32" s="55"/>
      <c r="X32" s="55"/>
    </row>
    <row r="33" spans="1:24" ht="12.75" customHeight="1" hidden="1">
      <c r="A33" s="153"/>
      <c r="B33" s="97"/>
      <c r="C33" s="27"/>
      <c r="D33" s="33" t="s">
        <v>15</v>
      </c>
      <c r="E33" s="163"/>
      <c r="F33" s="23">
        <f t="shared" si="1"/>
        <v>5.256889999999999</v>
      </c>
      <c r="G33" s="34">
        <f t="shared" si="1"/>
        <v>5.22099</v>
      </c>
      <c r="H33" s="34">
        <f t="shared" si="1"/>
        <v>5.09132</v>
      </c>
      <c r="I33" s="34">
        <f t="shared" si="1"/>
        <v>4.976509999999999</v>
      </c>
      <c r="J33" s="23">
        <f t="shared" si="2"/>
        <v>1.91389</v>
      </c>
      <c r="K33" s="34">
        <f t="shared" si="2"/>
        <v>1.87799</v>
      </c>
      <c r="L33" s="34">
        <f t="shared" si="2"/>
        <v>1.74832</v>
      </c>
      <c r="M33" s="24">
        <f t="shared" si="2"/>
        <v>1.63351</v>
      </c>
      <c r="N33" s="34">
        <f>'[1]январь'!N33</f>
        <v>3.343</v>
      </c>
      <c r="O33" s="68">
        <f t="shared" si="3"/>
        <v>0.00343</v>
      </c>
      <c r="P33" s="68">
        <f>P$18</f>
        <v>1.46807</v>
      </c>
      <c r="Q33" s="68">
        <f t="shared" si="4"/>
        <v>0.44239</v>
      </c>
      <c r="R33" s="68">
        <f t="shared" si="4"/>
        <v>0.40649</v>
      </c>
      <c r="S33" s="68">
        <f t="shared" si="4"/>
        <v>0.27682</v>
      </c>
      <c r="T33" s="24">
        <f t="shared" si="4"/>
        <v>0.16201</v>
      </c>
      <c r="U33" s="55"/>
      <c r="V33" s="55"/>
      <c r="W33" s="55"/>
      <c r="X33" s="55"/>
    </row>
    <row r="34" spans="1:24" ht="12.75" customHeight="1">
      <c r="A34" s="150" t="s">
        <v>9</v>
      </c>
      <c r="B34" s="150" t="s">
        <v>27</v>
      </c>
      <c r="C34" s="56" t="s">
        <v>0</v>
      </c>
      <c r="D34" s="154" t="s">
        <v>24</v>
      </c>
      <c r="E34" s="162" t="s">
        <v>8</v>
      </c>
      <c r="F34" s="36">
        <f t="shared" si="1"/>
        <v>1.03319</v>
      </c>
      <c r="G34" s="38">
        <f t="shared" si="1"/>
        <v>1.0161900000000001</v>
      </c>
      <c r="H34" s="38">
        <f t="shared" si="1"/>
        <v>0.9547500000000001</v>
      </c>
      <c r="I34" s="38">
        <f t="shared" si="1"/>
        <v>0.90036</v>
      </c>
      <c r="J34" s="36">
        <f t="shared" si="2"/>
        <v>0.90856</v>
      </c>
      <c r="K34" s="38">
        <f t="shared" si="2"/>
        <v>0.8915600000000001</v>
      </c>
      <c r="L34" s="38">
        <f t="shared" si="2"/>
        <v>0.8301200000000001</v>
      </c>
      <c r="M34" s="44">
        <f t="shared" si="2"/>
        <v>0.77573</v>
      </c>
      <c r="N34" s="139">
        <f>'[1]апрель'!N34</f>
        <v>0.12463</v>
      </c>
      <c r="O34" s="72">
        <f>O10</f>
        <v>0.00343</v>
      </c>
      <c r="P34" s="86">
        <v>0.69554</v>
      </c>
      <c r="Q34" s="80">
        <f t="shared" si="4"/>
        <v>0.20959</v>
      </c>
      <c r="R34" s="80">
        <f t="shared" si="4"/>
        <v>0.19259</v>
      </c>
      <c r="S34" s="80">
        <f t="shared" si="4"/>
        <v>0.13115</v>
      </c>
      <c r="T34" s="44">
        <f t="shared" si="4"/>
        <v>0.07676</v>
      </c>
      <c r="U34" s="55"/>
      <c r="V34" s="55"/>
      <c r="W34" s="55"/>
      <c r="X34" s="55"/>
    </row>
    <row r="35" spans="1:24" ht="12.75" customHeight="1">
      <c r="A35" s="151"/>
      <c r="B35" s="151"/>
      <c r="C35" s="57" t="s">
        <v>1</v>
      </c>
      <c r="D35" s="155"/>
      <c r="E35" s="160"/>
      <c r="F35" s="39">
        <f t="shared" si="1"/>
        <v>1.06781</v>
      </c>
      <c r="G35" s="37">
        <f t="shared" si="1"/>
        <v>1.05081</v>
      </c>
      <c r="H35" s="37">
        <f t="shared" si="1"/>
        <v>0.98937</v>
      </c>
      <c r="I35" s="37">
        <f t="shared" si="1"/>
        <v>0.9349799999999999</v>
      </c>
      <c r="J35" s="39">
        <f t="shared" si="2"/>
        <v>0.90856</v>
      </c>
      <c r="K35" s="37">
        <f t="shared" si="2"/>
        <v>0.8915600000000001</v>
      </c>
      <c r="L35" s="37">
        <f t="shared" si="2"/>
        <v>0.8301200000000001</v>
      </c>
      <c r="M35" s="45">
        <f t="shared" si="2"/>
        <v>0.77573</v>
      </c>
      <c r="N35" s="140">
        <f>'[1]апрель'!N35</f>
        <v>0.15925</v>
      </c>
      <c r="O35" s="62">
        <f>O34</f>
        <v>0.00343</v>
      </c>
      <c r="P35" s="62">
        <f>P34</f>
        <v>0.69554</v>
      </c>
      <c r="Q35" s="81">
        <f t="shared" si="4"/>
        <v>0.20959</v>
      </c>
      <c r="R35" s="81">
        <f t="shared" si="4"/>
        <v>0.19259</v>
      </c>
      <c r="S35" s="81">
        <f t="shared" si="4"/>
        <v>0.13115</v>
      </c>
      <c r="T35" s="45">
        <f t="shared" si="4"/>
        <v>0.07676</v>
      </c>
      <c r="U35" s="55"/>
      <c r="V35" s="55"/>
      <c r="W35" s="55"/>
      <c r="X35" s="55"/>
    </row>
    <row r="36" spans="1:24" ht="12.75" customHeight="1">
      <c r="A36" s="151"/>
      <c r="B36" s="151"/>
      <c r="C36" s="57" t="s">
        <v>2</v>
      </c>
      <c r="D36" s="155"/>
      <c r="E36" s="160"/>
      <c r="F36" s="39">
        <f t="shared" si="1"/>
        <v>1.23053</v>
      </c>
      <c r="G36" s="37">
        <f t="shared" si="1"/>
        <v>1.21353</v>
      </c>
      <c r="H36" s="37">
        <f t="shared" si="1"/>
        <v>1.1520899999999998</v>
      </c>
      <c r="I36" s="37">
        <f t="shared" si="1"/>
        <v>1.0977</v>
      </c>
      <c r="J36" s="39">
        <f t="shared" si="2"/>
        <v>0.90856</v>
      </c>
      <c r="K36" s="37">
        <f t="shared" si="2"/>
        <v>0.8915600000000001</v>
      </c>
      <c r="L36" s="37">
        <f t="shared" si="2"/>
        <v>0.8301200000000001</v>
      </c>
      <c r="M36" s="45">
        <f t="shared" si="2"/>
        <v>0.77573</v>
      </c>
      <c r="N36" s="140">
        <f>'[1]апрель'!N36</f>
        <v>0.32197</v>
      </c>
      <c r="O36" s="62">
        <f>O34</f>
        <v>0.00343</v>
      </c>
      <c r="P36" s="62">
        <f>P34</f>
        <v>0.69554</v>
      </c>
      <c r="Q36" s="81">
        <f t="shared" si="4"/>
        <v>0.20959</v>
      </c>
      <c r="R36" s="81">
        <f t="shared" si="4"/>
        <v>0.19259</v>
      </c>
      <c r="S36" s="81">
        <f t="shared" si="4"/>
        <v>0.13115</v>
      </c>
      <c r="T36" s="45">
        <f t="shared" si="4"/>
        <v>0.07676</v>
      </c>
      <c r="U36" s="55"/>
      <c r="V36" s="55"/>
      <c r="W36" s="55"/>
      <c r="X36" s="55"/>
    </row>
    <row r="37" spans="1:24" ht="12.75" customHeight="1" thickBot="1">
      <c r="A37" s="151"/>
      <c r="B37" s="153"/>
      <c r="C37" s="58" t="s">
        <v>3</v>
      </c>
      <c r="D37" s="155"/>
      <c r="E37" s="161"/>
      <c r="F37" s="46">
        <f t="shared" si="1"/>
        <v>1.37824</v>
      </c>
      <c r="G37" s="47">
        <f t="shared" si="1"/>
        <v>1.36124</v>
      </c>
      <c r="H37" s="47">
        <f t="shared" si="1"/>
        <v>1.2997999999999998</v>
      </c>
      <c r="I37" s="47">
        <f t="shared" si="1"/>
        <v>1.24541</v>
      </c>
      <c r="J37" s="46">
        <f t="shared" si="2"/>
        <v>0.90856</v>
      </c>
      <c r="K37" s="47">
        <f t="shared" si="2"/>
        <v>0.8915600000000001</v>
      </c>
      <c r="L37" s="47">
        <f t="shared" si="2"/>
        <v>0.8301200000000001</v>
      </c>
      <c r="M37" s="48">
        <f t="shared" si="2"/>
        <v>0.77573</v>
      </c>
      <c r="N37" s="141">
        <f>'[1]апрель'!N37</f>
        <v>0.46968</v>
      </c>
      <c r="O37" s="63">
        <f>O34</f>
        <v>0.00343</v>
      </c>
      <c r="P37" s="63">
        <f>P34</f>
        <v>0.69554</v>
      </c>
      <c r="Q37" s="82">
        <f t="shared" si="4"/>
        <v>0.20959</v>
      </c>
      <c r="R37" s="82">
        <f t="shared" si="4"/>
        <v>0.19259</v>
      </c>
      <c r="S37" s="82">
        <f t="shared" si="4"/>
        <v>0.13115</v>
      </c>
      <c r="T37" s="48">
        <f t="shared" si="4"/>
        <v>0.07676</v>
      </c>
      <c r="U37" s="55"/>
      <c r="V37" s="55"/>
      <c r="W37" s="55"/>
      <c r="X37" s="55"/>
    </row>
    <row r="38" spans="1:24" ht="12.75" customHeight="1">
      <c r="A38" s="150" t="s">
        <v>10</v>
      </c>
      <c r="B38" s="150" t="s">
        <v>26</v>
      </c>
      <c r="C38" s="56" t="s">
        <v>0</v>
      </c>
      <c r="D38" s="155"/>
      <c r="E38" s="98" t="s">
        <v>28</v>
      </c>
      <c r="F38" s="50">
        <f t="shared" si="1"/>
        <v>392.84022</v>
      </c>
      <c r="G38" s="51">
        <f t="shared" si="1"/>
        <v>385.45856</v>
      </c>
      <c r="H38" s="51">
        <f t="shared" si="1"/>
        <v>358.79548</v>
      </c>
      <c r="I38" s="51">
        <f t="shared" si="1"/>
        <v>335.18688999999995</v>
      </c>
      <c r="J38" s="50">
        <f t="shared" si="2"/>
        <v>392.84022</v>
      </c>
      <c r="K38" s="51">
        <f t="shared" si="2"/>
        <v>385.45856</v>
      </c>
      <c r="L38" s="51">
        <f t="shared" si="2"/>
        <v>358.79548</v>
      </c>
      <c r="M38" s="124">
        <f t="shared" si="2"/>
        <v>335.18688999999995</v>
      </c>
      <c r="N38" s="142">
        <f>'[1]апрель'!N38</f>
        <v>0</v>
      </c>
      <c r="O38" s="69">
        <v>0</v>
      </c>
      <c r="P38" s="91">
        <v>301.87395</v>
      </c>
      <c r="Q38" s="83">
        <f t="shared" si="4"/>
        <v>90.96627</v>
      </c>
      <c r="R38" s="83">
        <f t="shared" si="4"/>
        <v>83.58461</v>
      </c>
      <c r="S38" s="83">
        <f t="shared" si="4"/>
        <v>56.92153</v>
      </c>
      <c r="T38" s="49">
        <f t="shared" si="4"/>
        <v>33.31294</v>
      </c>
      <c r="U38" s="55"/>
      <c r="V38" s="55"/>
      <c r="W38" s="55"/>
      <c r="X38" s="55"/>
    </row>
    <row r="39" spans="1:24" ht="12.75" customHeight="1">
      <c r="A39" s="151"/>
      <c r="B39" s="151"/>
      <c r="C39" s="57" t="s">
        <v>1</v>
      </c>
      <c r="D39" s="155"/>
      <c r="E39" s="92"/>
      <c r="F39" s="52">
        <f t="shared" si="1"/>
        <v>392.84022</v>
      </c>
      <c r="G39" s="53">
        <f t="shared" si="1"/>
        <v>385.45856</v>
      </c>
      <c r="H39" s="53">
        <f t="shared" si="1"/>
        <v>358.79548</v>
      </c>
      <c r="I39" s="53">
        <f t="shared" si="1"/>
        <v>335.18688999999995</v>
      </c>
      <c r="J39" s="52">
        <f t="shared" si="2"/>
        <v>392.84022</v>
      </c>
      <c r="K39" s="53">
        <f t="shared" si="2"/>
        <v>385.45856</v>
      </c>
      <c r="L39" s="53">
        <f t="shared" si="2"/>
        <v>358.79548</v>
      </c>
      <c r="M39" s="125">
        <f t="shared" si="2"/>
        <v>335.18688999999995</v>
      </c>
      <c r="N39" s="143">
        <f>'[1]апрель'!N39</f>
        <v>0</v>
      </c>
      <c r="O39" s="70">
        <v>0</v>
      </c>
      <c r="P39" s="78">
        <f aca="true" t="shared" si="5" ref="P39:P45">P$38</f>
        <v>301.87395</v>
      </c>
      <c r="Q39" s="84">
        <f t="shared" si="4"/>
        <v>90.96627</v>
      </c>
      <c r="R39" s="84">
        <f t="shared" si="4"/>
        <v>83.58461</v>
      </c>
      <c r="S39" s="84">
        <f t="shared" si="4"/>
        <v>56.92153</v>
      </c>
      <c r="T39" s="9">
        <f t="shared" si="4"/>
        <v>33.31294</v>
      </c>
      <c r="U39" s="55"/>
      <c r="V39" s="55"/>
      <c r="W39" s="55"/>
      <c r="X39" s="55"/>
    </row>
    <row r="40" spans="1:24" ht="12.75" customHeight="1">
      <c r="A40" s="151"/>
      <c r="B40" s="151"/>
      <c r="C40" s="57" t="s">
        <v>2</v>
      </c>
      <c r="D40" s="155"/>
      <c r="E40" s="92"/>
      <c r="F40" s="52">
        <f t="shared" si="1"/>
        <v>392.84022</v>
      </c>
      <c r="G40" s="53">
        <f t="shared" si="1"/>
        <v>385.45856</v>
      </c>
      <c r="H40" s="53">
        <f t="shared" si="1"/>
        <v>358.79548</v>
      </c>
      <c r="I40" s="53">
        <f t="shared" si="1"/>
        <v>335.18688999999995</v>
      </c>
      <c r="J40" s="52">
        <f t="shared" si="2"/>
        <v>392.84022</v>
      </c>
      <c r="K40" s="53">
        <f t="shared" si="2"/>
        <v>385.45856</v>
      </c>
      <c r="L40" s="53">
        <f t="shared" si="2"/>
        <v>358.79548</v>
      </c>
      <c r="M40" s="125">
        <f t="shared" si="2"/>
        <v>335.18688999999995</v>
      </c>
      <c r="N40" s="143">
        <f>'[1]апрель'!N40</f>
        <v>0</v>
      </c>
      <c r="O40" s="70">
        <v>0</v>
      </c>
      <c r="P40" s="78">
        <f t="shared" si="5"/>
        <v>301.87395</v>
      </c>
      <c r="Q40" s="84">
        <f t="shared" si="4"/>
        <v>90.96627</v>
      </c>
      <c r="R40" s="84">
        <f t="shared" si="4"/>
        <v>83.58461</v>
      </c>
      <c r="S40" s="84">
        <f t="shared" si="4"/>
        <v>56.92153</v>
      </c>
      <c r="T40" s="9">
        <f t="shared" si="4"/>
        <v>33.31294</v>
      </c>
      <c r="U40" s="55"/>
      <c r="V40" s="55"/>
      <c r="W40" s="55"/>
      <c r="X40" s="55"/>
    </row>
    <row r="41" spans="1:24" ht="12.75" customHeight="1" thickBot="1">
      <c r="A41" s="151"/>
      <c r="B41" s="153"/>
      <c r="C41" s="58" t="s">
        <v>3</v>
      </c>
      <c r="D41" s="155"/>
      <c r="E41" s="92"/>
      <c r="F41" s="54">
        <f t="shared" si="1"/>
        <v>392.84022</v>
      </c>
      <c r="G41" s="25">
        <f t="shared" si="1"/>
        <v>385.45856</v>
      </c>
      <c r="H41" s="25">
        <f t="shared" si="1"/>
        <v>358.79548</v>
      </c>
      <c r="I41" s="25">
        <f t="shared" si="1"/>
        <v>335.18688999999995</v>
      </c>
      <c r="J41" s="54">
        <f t="shared" si="2"/>
        <v>392.84022</v>
      </c>
      <c r="K41" s="25">
        <f t="shared" si="2"/>
        <v>385.45856</v>
      </c>
      <c r="L41" s="25">
        <f t="shared" si="2"/>
        <v>358.79548</v>
      </c>
      <c r="M41" s="126">
        <f t="shared" si="2"/>
        <v>335.18688999999995</v>
      </c>
      <c r="N41" s="144">
        <f>'[1]апрель'!N41</f>
        <v>0</v>
      </c>
      <c r="O41" s="71">
        <v>0</v>
      </c>
      <c r="P41" s="79">
        <f t="shared" si="5"/>
        <v>301.87395</v>
      </c>
      <c r="Q41" s="85">
        <f t="shared" si="4"/>
        <v>90.96627</v>
      </c>
      <c r="R41" s="85">
        <f t="shared" si="4"/>
        <v>83.58461</v>
      </c>
      <c r="S41" s="85">
        <f t="shared" si="4"/>
        <v>56.92153</v>
      </c>
      <c r="T41" s="10">
        <f t="shared" si="4"/>
        <v>33.31294</v>
      </c>
      <c r="U41" s="55"/>
      <c r="V41" s="55"/>
      <c r="W41" s="55"/>
      <c r="X41" s="55"/>
    </row>
    <row r="42" spans="1:24" ht="12.75" customHeight="1">
      <c r="A42" s="151"/>
      <c r="B42" s="150" t="s">
        <v>27</v>
      </c>
      <c r="C42" s="59" t="s">
        <v>0</v>
      </c>
      <c r="D42" s="155"/>
      <c r="E42" s="92"/>
      <c r="F42" s="50">
        <f t="shared" si="1"/>
        <v>1345.86061</v>
      </c>
      <c r="G42" s="51">
        <f t="shared" si="1"/>
        <v>1338.4789500000002</v>
      </c>
      <c r="H42" s="51">
        <f t="shared" si="1"/>
        <v>1311.8158700000001</v>
      </c>
      <c r="I42" s="51">
        <f t="shared" si="1"/>
        <v>1288.20728</v>
      </c>
      <c r="J42" s="50">
        <f t="shared" si="2"/>
        <v>392.84022</v>
      </c>
      <c r="K42" s="51">
        <f t="shared" si="2"/>
        <v>385.45856</v>
      </c>
      <c r="L42" s="51">
        <f t="shared" si="2"/>
        <v>358.79548</v>
      </c>
      <c r="M42" s="124">
        <f t="shared" si="2"/>
        <v>335.18688999999995</v>
      </c>
      <c r="N42" s="145">
        <f>'[1]апрель'!N42</f>
        <v>953.02039</v>
      </c>
      <c r="O42" s="69">
        <v>0</v>
      </c>
      <c r="P42" s="77">
        <f t="shared" si="5"/>
        <v>301.87395</v>
      </c>
      <c r="Q42" s="83">
        <f t="shared" si="4"/>
        <v>90.96627</v>
      </c>
      <c r="R42" s="83">
        <f t="shared" si="4"/>
        <v>83.58461</v>
      </c>
      <c r="S42" s="83">
        <f t="shared" si="4"/>
        <v>56.92153</v>
      </c>
      <c r="T42" s="49">
        <f t="shared" si="4"/>
        <v>33.31294</v>
      </c>
      <c r="U42" s="55"/>
      <c r="V42" s="55"/>
      <c r="W42" s="55"/>
      <c r="X42" s="55"/>
    </row>
    <row r="43" spans="1:24" ht="12.75" customHeight="1">
      <c r="A43" s="151"/>
      <c r="B43" s="151"/>
      <c r="C43" s="60" t="s">
        <v>1</v>
      </c>
      <c r="D43" s="155"/>
      <c r="E43" s="92"/>
      <c r="F43" s="52">
        <f t="shared" si="1"/>
        <v>1516.2061599999997</v>
      </c>
      <c r="G43" s="53">
        <f t="shared" si="1"/>
        <v>1508.8244999999997</v>
      </c>
      <c r="H43" s="53">
        <f t="shared" si="1"/>
        <v>1482.16142</v>
      </c>
      <c r="I43" s="53">
        <f t="shared" si="1"/>
        <v>1458.5528299999999</v>
      </c>
      <c r="J43" s="52">
        <f t="shared" si="2"/>
        <v>392.84022</v>
      </c>
      <c r="K43" s="53">
        <f t="shared" si="2"/>
        <v>385.45856</v>
      </c>
      <c r="L43" s="53">
        <f t="shared" si="2"/>
        <v>358.79548</v>
      </c>
      <c r="M43" s="125">
        <f t="shared" si="2"/>
        <v>335.18688999999995</v>
      </c>
      <c r="N43" s="146">
        <f>'[1]апрель'!N43</f>
        <v>1123.36594</v>
      </c>
      <c r="O43" s="70">
        <v>0</v>
      </c>
      <c r="P43" s="78">
        <f t="shared" si="5"/>
        <v>301.87395</v>
      </c>
      <c r="Q43" s="84">
        <f t="shared" si="4"/>
        <v>90.96627</v>
      </c>
      <c r="R43" s="84">
        <f t="shared" si="4"/>
        <v>83.58461</v>
      </c>
      <c r="S43" s="84">
        <f t="shared" si="4"/>
        <v>56.92153</v>
      </c>
      <c r="T43" s="9">
        <f t="shared" si="4"/>
        <v>33.31294</v>
      </c>
      <c r="U43" s="55"/>
      <c r="V43" s="55"/>
      <c r="W43" s="55"/>
      <c r="X43" s="55"/>
    </row>
    <row r="44" spans="1:24" ht="12.75" customHeight="1">
      <c r="A44" s="151"/>
      <c r="B44" s="151"/>
      <c r="C44" s="60" t="s">
        <v>2</v>
      </c>
      <c r="D44" s="155"/>
      <c r="E44" s="92"/>
      <c r="F44" s="52">
        <f t="shared" si="1"/>
        <v>1669.7880299999997</v>
      </c>
      <c r="G44" s="53">
        <f t="shared" si="1"/>
        <v>1662.4063699999997</v>
      </c>
      <c r="H44" s="53">
        <f t="shared" si="1"/>
        <v>1635.74329</v>
      </c>
      <c r="I44" s="53">
        <f t="shared" si="1"/>
        <v>1612.1346999999998</v>
      </c>
      <c r="J44" s="52">
        <f t="shared" si="2"/>
        <v>392.84022</v>
      </c>
      <c r="K44" s="53">
        <f t="shared" si="2"/>
        <v>385.45856</v>
      </c>
      <c r="L44" s="53">
        <f t="shared" si="2"/>
        <v>358.79548</v>
      </c>
      <c r="M44" s="125">
        <f t="shared" si="2"/>
        <v>335.18688999999995</v>
      </c>
      <c r="N44" s="146">
        <f>'[1]апрель'!N44</f>
        <v>1276.94781</v>
      </c>
      <c r="O44" s="70">
        <v>0</v>
      </c>
      <c r="P44" s="78">
        <f t="shared" si="5"/>
        <v>301.87395</v>
      </c>
      <c r="Q44" s="84">
        <f t="shared" si="4"/>
        <v>90.96627</v>
      </c>
      <c r="R44" s="84">
        <f t="shared" si="4"/>
        <v>83.58461</v>
      </c>
      <c r="S44" s="84">
        <f t="shared" si="4"/>
        <v>56.92153</v>
      </c>
      <c r="T44" s="9">
        <f t="shared" si="4"/>
        <v>33.31294</v>
      </c>
      <c r="U44" s="55"/>
      <c r="V44" s="55"/>
      <c r="W44" s="55"/>
      <c r="X44" s="55"/>
    </row>
    <row r="45" spans="1:24" ht="12.75" customHeight="1" thickBot="1">
      <c r="A45" s="151"/>
      <c r="B45" s="151"/>
      <c r="C45" s="60" t="s">
        <v>3</v>
      </c>
      <c r="D45" s="155"/>
      <c r="E45" s="92"/>
      <c r="F45" s="52">
        <f t="shared" si="1"/>
        <v>1427.2081799999999</v>
      </c>
      <c r="G45" s="53">
        <f t="shared" si="1"/>
        <v>1419.82652</v>
      </c>
      <c r="H45" s="53">
        <f t="shared" si="1"/>
        <v>1393.16344</v>
      </c>
      <c r="I45" s="53">
        <f t="shared" si="1"/>
        <v>1369.55485</v>
      </c>
      <c r="J45" s="54">
        <f t="shared" si="2"/>
        <v>392.84022</v>
      </c>
      <c r="K45" s="25">
        <f t="shared" si="2"/>
        <v>385.45856</v>
      </c>
      <c r="L45" s="25">
        <f t="shared" si="2"/>
        <v>358.79548</v>
      </c>
      <c r="M45" s="126">
        <f t="shared" si="2"/>
        <v>335.18688999999995</v>
      </c>
      <c r="N45" s="146">
        <f>'[1]апрель'!N45</f>
        <v>1034.36796</v>
      </c>
      <c r="O45" s="70">
        <v>0</v>
      </c>
      <c r="P45" s="78">
        <f t="shared" si="5"/>
        <v>301.87395</v>
      </c>
      <c r="Q45" s="84">
        <f t="shared" si="4"/>
        <v>90.96627</v>
      </c>
      <c r="R45" s="84">
        <f t="shared" si="4"/>
        <v>83.58461</v>
      </c>
      <c r="S45" s="84">
        <f t="shared" si="4"/>
        <v>56.92153</v>
      </c>
      <c r="T45" s="9">
        <f t="shared" si="4"/>
        <v>33.31294</v>
      </c>
      <c r="U45" s="55"/>
      <c r="V45" s="55"/>
      <c r="W45" s="55"/>
      <c r="X45" s="55"/>
    </row>
    <row r="46" spans="1:24" ht="12.75" customHeight="1" thickBot="1">
      <c r="A46" s="147" t="s">
        <v>29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9"/>
      <c r="U46" s="55"/>
      <c r="V46" s="55"/>
      <c r="W46" s="55"/>
      <c r="X46" s="55"/>
    </row>
    <row r="47" spans="1:24" ht="12.75" customHeight="1">
      <c r="A47" s="150" t="s">
        <v>9</v>
      </c>
      <c r="B47" s="150" t="s">
        <v>27</v>
      </c>
      <c r="C47" s="26" t="s">
        <v>0</v>
      </c>
      <c r="D47" s="154" t="s">
        <v>24</v>
      </c>
      <c r="E47" s="157" t="s">
        <v>35</v>
      </c>
      <c r="F47" s="36">
        <f aca="true" t="shared" si="6" ref="F47:I54">$N47+$O47+$P47+Q47</f>
        <v>4.21922</v>
      </c>
      <c r="G47" s="38">
        <f t="shared" si="6"/>
        <v>4.20222</v>
      </c>
      <c r="H47" s="38">
        <f t="shared" si="6"/>
        <v>4.1407799999999995</v>
      </c>
      <c r="I47" s="38">
        <f t="shared" si="6"/>
        <v>4.08639</v>
      </c>
      <c r="J47" s="36">
        <f aca="true" t="shared" si="7" ref="J47:M54">$O47+$P47+Q47</f>
        <v>0.90856</v>
      </c>
      <c r="K47" s="38">
        <f t="shared" si="7"/>
        <v>0.8915600000000001</v>
      </c>
      <c r="L47" s="38">
        <f t="shared" si="7"/>
        <v>0.8301200000000001</v>
      </c>
      <c r="M47" s="116">
        <f t="shared" si="7"/>
        <v>0.77573</v>
      </c>
      <c r="N47" s="132">
        <v>3.31066</v>
      </c>
      <c r="O47" s="72">
        <f>O10</f>
        <v>0.00343</v>
      </c>
      <c r="P47" s="99">
        <f>P34</f>
        <v>0.69554</v>
      </c>
      <c r="Q47" s="38">
        <f>ROUND(Q$5*Q$6*$P47/100,5)</f>
        <v>0.20959</v>
      </c>
      <c r="R47" s="80">
        <f aca="true" t="shared" si="8" ref="Q47:T54">ROUND(R$5*R$6*$P47/100,5)</f>
        <v>0.19259</v>
      </c>
      <c r="S47" s="80">
        <f t="shared" si="8"/>
        <v>0.13115</v>
      </c>
      <c r="T47" s="44">
        <f t="shared" si="8"/>
        <v>0.07676</v>
      </c>
      <c r="U47" s="55"/>
      <c r="V47" s="55"/>
      <c r="W47" s="55"/>
      <c r="X47" s="55"/>
    </row>
    <row r="48" spans="1:24" ht="12.75" customHeight="1">
      <c r="A48" s="151"/>
      <c r="B48" s="151"/>
      <c r="C48" s="11" t="s">
        <v>1</v>
      </c>
      <c r="D48" s="155"/>
      <c r="E48" s="158"/>
      <c r="F48" s="39">
        <f t="shared" si="6"/>
        <v>4.21922</v>
      </c>
      <c r="G48" s="37">
        <f t="shared" si="6"/>
        <v>4.20222</v>
      </c>
      <c r="H48" s="37">
        <f t="shared" si="6"/>
        <v>4.1407799999999995</v>
      </c>
      <c r="I48" s="37">
        <f t="shared" si="6"/>
        <v>4.08639</v>
      </c>
      <c r="J48" s="39">
        <f t="shared" si="7"/>
        <v>0.90856</v>
      </c>
      <c r="K48" s="37">
        <f t="shared" si="7"/>
        <v>0.8915600000000001</v>
      </c>
      <c r="L48" s="37">
        <f t="shared" si="7"/>
        <v>0.8301200000000001</v>
      </c>
      <c r="M48" s="117">
        <f t="shared" si="7"/>
        <v>0.77573</v>
      </c>
      <c r="N48" s="100">
        <f>N$47</f>
        <v>3.31066</v>
      </c>
      <c r="O48" s="62">
        <f>O47</f>
        <v>0.00343</v>
      </c>
      <c r="P48" s="101">
        <f>P47</f>
        <v>0.69554</v>
      </c>
      <c r="Q48" s="37">
        <f t="shared" si="8"/>
        <v>0.20959</v>
      </c>
      <c r="R48" s="81">
        <f t="shared" si="8"/>
        <v>0.19259</v>
      </c>
      <c r="S48" s="81">
        <f t="shared" si="8"/>
        <v>0.13115</v>
      </c>
      <c r="T48" s="45">
        <f t="shared" si="8"/>
        <v>0.07676</v>
      </c>
      <c r="U48" s="55"/>
      <c r="V48" s="55"/>
      <c r="W48" s="55"/>
      <c r="X48" s="55"/>
    </row>
    <row r="49" spans="1:24" ht="12.75" customHeight="1">
      <c r="A49" s="151"/>
      <c r="B49" s="151"/>
      <c r="C49" s="11" t="s">
        <v>2</v>
      </c>
      <c r="D49" s="155"/>
      <c r="E49" s="158"/>
      <c r="F49" s="39">
        <f t="shared" si="6"/>
        <v>4.21922</v>
      </c>
      <c r="G49" s="37">
        <f t="shared" si="6"/>
        <v>4.20222</v>
      </c>
      <c r="H49" s="37">
        <f t="shared" si="6"/>
        <v>4.1407799999999995</v>
      </c>
      <c r="I49" s="37">
        <f t="shared" si="6"/>
        <v>4.08639</v>
      </c>
      <c r="J49" s="39">
        <f t="shared" si="7"/>
        <v>0.90856</v>
      </c>
      <c r="K49" s="37">
        <f t="shared" si="7"/>
        <v>0.8915600000000001</v>
      </c>
      <c r="L49" s="37">
        <f t="shared" si="7"/>
        <v>0.8301200000000001</v>
      </c>
      <c r="M49" s="117">
        <f t="shared" si="7"/>
        <v>0.77573</v>
      </c>
      <c r="N49" s="100">
        <f>N$47</f>
        <v>3.31066</v>
      </c>
      <c r="O49" s="62">
        <f>O47</f>
        <v>0.00343</v>
      </c>
      <c r="P49" s="101">
        <f>P47</f>
        <v>0.69554</v>
      </c>
      <c r="Q49" s="37">
        <f t="shared" si="8"/>
        <v>0.20959</v>
      </c>
      <c r="R49" s="81">
        <f t="shared" si="8"/>
        <v>0.19259</v>
      </c>
      <c r="S49" s="81">
        <f t="shared" si="8"/>
        <v>0.13115</v>
      </c>
      <c r="T49" s="45">
        <f t="shared" si="8"/>
        <v>0.07676</v>
      </c>
      <c r="U49" s="55"/>
      <c r="V49" s="55"/>
      <c r="W49" s="55"/>
      <c r="X49" s="55"/>
    </row>
    <row r="50" spans="1:24" ht="12.75" customHeight="1" thickBot="1">
      <c r="A50" s="152"/>
      <c r="B50" s="151"/>
      <c r="C50" s="27" t="s">
        <v>3</v>
      </c>
      <c r="D50" s="156"/>
      <c r="E50" s="158"/>
      <c r="F50" s="46">
        <f t="shared" si="6"/>
        <v>4.21922</v>
      </c>
      <c r="G50" s="47">
        <f t="shared" si="6"/>
        <v>4.20222</v>
      </c>
      <c r="H50" s="47">
        <f t="shared" si="6"/>
        <v>4.1407799999999995</v>
      </c>
      <c r="I50" s="47">
        <f t="shared" si="6"/>
        <v>4.08639</v>
      </c>
      <c r="J50" s="46">
        <f t="shared" si="7"/>
        <v>0.90856</v>
      </c>
      <c r="K50" s="47">
        <f t="shared" si="7"/>
        <v>0.8915600000000001</v>
      </c>
      <c r="L50" s="47">
        <f t="shared" si="7"/>
        <v>0.8301200000000001</v>
      </c>
      <c r="M50" s="118">
        <f t="shared" si="7"/>
        <v>0.77573</v>
      </c>
      <c r="N50" s="102">
        <f>N$47</f>
        <v>3.31066</v>
      </c>
      <c r="O50" s="63">
        <f>O47</f>
        <v>0.00343</v>
      </c>
      <c r="P50" s="103">
        <f>P47</f>
        <v>0.69554</v>
      </c>
      <c r="Q50" s="47">
        <f t="shared" si="8"/>
        <v>0.20959</v>
      </c>
      <c r="R50" s="82">
        <f t="shared" si="8"/>
        <v>0.19259</v>
      </c>
      <c r="S50" s="82">
        <f t="shared" si="8"/>
        <v>0.13115</v>
      </c>
      <c r="T50" s="48">
        <f t="shared" si="8"/>
        <v>0.07676</v>
      </c>
      <c r="U50" s="55"/>
      <c r="V50" s="55"/>
      <c r="W50" s="55"/>
      <c r="X50" s="55"/>
    </row>
    <row r="51" spans="1:24" ht="12.75" customHeight="1">
      <c r="A51" s="159" t="s">
        <v>10</v>
      </c>
      <c r="B51" s="151"/>
      <c r="C51" s="56" t="s">
        <v>0</v>
      </c>
      <c r="D51" s="154" t="s">
        <v>24</v>
      </c>
      <c r="E51" s="160" t="s">
        <v>28</v>
      </c>
      <c r="F51" s="50">
        <f t="shared" si="6"/>
        <v>453.97803999999996</v>
      </c>
      <c r="G51" s="51">
        <f t="shared" si="6"/>
        <v>446.59637999999995</v>
      </c>
      <c r="H51" s="51">
        <f t="shared" si="6"/>
        <v>419.9333</v>
      </c>
      <c r="I51" s="51">
        <f t="shared" si="6"/>
        <v>396.32471</v>
      </c>
      <c r="J51" s="50">
        <f t="shared" si="7"/>
        <v>392.84022</v>
      </c>
      <c r="K51" s="51">
        <f t="shared" si="7"/>
        <v>385.45856</v>
      </c>
      <c r="L51" s="51">
        <f t="shared" si="7"/>
        <v>358.79548</v>
      </c>
      <c r="M51" s="51">
        <f t="shared" si="7"/>
        <v>335.18688999999995</v>
      </c>
      <c r="N51" s="119">
        <f>'[1]апрель'!N51</f>
        <v>61.13782</v>
      </c>
      <c r="O51" s="69">
        <v>0</v>
      </c>
      <c r="P51" s="104">
        <f>P38</f>
        <v>301.87395</v>
      </c>
      <c r="Q51" s="107">
        <f>ROUND(Q$5*Q$6*$P51/100,5)</f>
        <v>90.96627</v>
      </c>
      <c r="R51" s="108">
        <f t="shared" si="8"/>
        <v>83.58461</v>
      </c>
      <c r="S51" s="108">
        <f t="shared" si="8"/>
        <v>56.92153</v>
      </c>
      <c r="T51" s="109">
        <f t="shared" si="8"/>
        <v>33.31294</v>
      </c>
      <c r="U51" s="55"/>
      <c r="V51" s="55"/>
      <c r="W51" s="55"/>
      <c r="X51" s="55"/>
    </row>
    <row r="52" spans="1:24" ht="12.75" customHeight="1">
      <c r="A52" s="151"/>
      <c r="B52" s="151"/>
      <c r="C52" s="57" t="s">
        <v>1</v>
      </c>
      <c r="D52" s="155"/>
      <c r="E52" s="160"/>
      <c r="F52" s="52">
        <f t="shared" si="6"/>
        <v>453.97803999999996</v>
      </c>
      <c r="G52" s="53">
        <f t="shared" si="6"/>
        <v>446.59637999999995</v>
      </c>
      <c r="H52" s="53">
        <f t="shared" si="6"/>
        <v>419.9333</v>
      </c>
      <c r="I52" s="53">
        <f t="shared" si="6"/>
        <v>396.32471</v>
      </c>
      <c r="J52" s="52">
        <f t="shared" si="7"/>
        <v>392.84022</v>
      </c>
      <c r="K52" s="53">
        <f t="shared" si="7"/>
        <v>385.45856</v>
      </c>
      <c r="L52" s="53">
        <f t="shared" si="7"/>
        <v>358.79548</v>
      </c>
      <c r="M52" s="53">
        <f t="shared" si="7"/>
        <v>335.18688999999995</v>
      </c>
      <c r="N52" s="120">
        <f>N51</f>
        <v>61.13782</v>
      </c>
      <c r="O52" s="70">
        <v>0</v>
      </c>
      <c r="P52" s="105">
        <f>P$51</f>
        <v>301.87395</v>
      </c>
      <c r="Q52" s="110">
        <f>ROUND(Q$5*Q$6*$P52/100,5)</f>
        <v>90.96627</v>
      </c>
      <c r="R52" s="111">
        <f t="shared" si="8"/>
        <v>83.58461</v>
      </c>
      <c r="S52" s="111">
        <f t="shared" si="8"/>
        <v>56.92153</v>
      </c>
      <c r="T52" s="112">
        <f t="shared" si="8"/>
        <v>33.31294</v>
      </c>
      <c r="U52" s="55"/>
      <c r="V52" s="55"/>
      <c r="W52" s="55"/>
      <c r="X52" s="55"/>
    </row>
    <row r="53" spans="1:24" ht="12.75" customHeight="1">
      <c r="A53" s="151"/>
      <c r="B53" s="151"/>
      <c r="C53" s="57" t="s">
        <v>2</v>
      </c>
      <c r="D53" s="155"/>
      <c r="E53" s="160"/>
      <c r="F53" s="52">
        <f t="shared" si="6"/>
        <v>453.97803999999996</v>
      </c>
      <c r="G53" s="53">
        <f t="shared" si="6"/>
        <v>446.59637999999995</v>
      </c>
      <c r="H53" s="53">
        <f t="shared" si="6"/>
        <v>419.9333</v>
      </c>
      <c r="I53" s="53">
        <f t="shared" si="6"/>
        <v>396.32471</v>
      </c>
      <c r="J53" s="52">
        <f t="shared" si="7"/>
        <v>392.84022</v>
      </c>
      <c r="K53" s="53">
        <f t="shared" si="7"/>
        <v>385.45856</v>
      </c>
      <c r="L53" s="53">
        <f t="shared" si="7"/>
        <v>358.79548</v>
      </c>
      <c r="M53" s="53">
        <f t="shared" si="7"/>
        <v>335.18688999999995</v>
      </c>
      <c r="N53" s="120">
        <f>N51</f>
        <v>61.13782</v>
      </c>
      <c r="O53" s="70">
        <v>0</v>
      </c>
      <c r="P53" s="105">
        <f>P$51</f>
        <v>301.87395</v>
      </c>
      <c r="Q53" s="110">
        <f>ROUND(Q$5*Q$6*$P53/100,5)</f>
        <v>90.96627</v>
      </c>
      <c r="R53" s="111">
        <f t="shared" si="8"/>
        <v>83.58461</v>
      </c>
      <c r="S53" s="111">
        <f t="shared" si="8"/>
        <v>56.92153</v>
      </c>
      <c r="T53" s="112">
        <f t="shared" si="8"/>
        <v>33.31294</v>
      </c>
      <c r="U53" s="55"/>
      <c r="V53" s="55"/>
      <c r="W53" s="55"/>
      <c r="X53" s="55"/>
    </row>
    <row r="54" spans="1:24" ht="12.75" customHeight="1" thickBot="1">
      <c r="A54" s="153"/>
      <c r="B54" s="153"/>
      <c r="C54" s="58" t="s">
        <v>3</v>
      </c>
      <c r="D54" s="156"/>
      <c r="E54" s="161"/>
      <c r="F54" s="54">
        <f t="shared" si="6"/>
        <v>453.97803999999996</v>
      </c>
      <c r="G54" s="25">
        <f t="shared" si="6"/>
        <v>446.59637999999995</v>
      </c>
      <c r="H54" s="25">
        <f t="shared" si="6"/>
        <v>419.9333</v>
      </c>
      <c r="I54" s="25">
        <f t="shared" si="6"/>
        <v>396.32471</v>
      </c>
      <c r="J54" s="54">
        <f t="shared" si="7"/>
        <v>392.84022</v>
      </c>
      <c r="K54" s="25">
        <f t="shared" si="7"/>
        <v>385.45856</v>
      </c>
      <c r="L54" s="25">
        <f t="shared" si="7"/>
        <v>358.79548</v>
      </c>
      <c r="M54" s="25">
        <f t="shared" si="7"/>
        <v>335.18688999999995</v>
      </c>
      <c r="N54" s="121">
        <f>N51</f>
        <v>61.13782</v>
      </c>
      <c r="O54" s="71">
        <v>0</v>
      </c>
      <c r="P54" s="106">
        <f>P$51</f>
        <v>301.87395</v>
      </c>
      <c r="Q54" s="113">
        <f>ROUND(Q$5*Q$6*$P54/100,5)</f>
        <v>90.96627</v>
      </c>
      <c r="R54" s="114">
        <f t="shared" si="8"/>
        <v>83.58461</v>
      </c>
      <c r="S54" s="114">
        <f t="shared" si="8"/>
        <v>56.92153</v>
      </c>
      <c r="T54" s="115">
        <f t="shared" si="8"/>
        <v>33.31294</v>
      </c>
      <c r="U54" s="55"/>
      <c r="V54" s="55"/>
      <c r="W54" s="55"/>
      <c r="X54" s="55"/>
    </row>
    <row r="55" spans="1:20" ht="12.75">
      <c r="A55" s="133"/>
      <c r="B55" s="133"/>
      <c r="C55" s="134"/>
      <c r="D55" s="134"/>
      <c r="E55" s="133"/>
      <c r="F55" s="135"/>
      <c r="G55" s="135"/>
      <c r="H55" s="135"/>
      <c r="I55" s="135"/>
      <c r="J55" s="136"/>
      <c r="K55" s="136"/>
      <c r="L55" s="136"/>
      <c r="M55" s="136"/>
      <c r="N55" s="137"/>
      <c r="O55" s="137"/>
      <c r="P55" s="53"/>
      <c r="Q55" s="138"/>
      <c r="R55" s="138"/>
      <c r="S55" s="138"/>
      <c r="T55" s="138"/>
    </row>
    <row r="57" spans="1:4" ht="12.75">
      <c r="A57" s="1" t="s">
        <v>32</v>
      </c>
      <c r="B57" s="1"/>
      <c r="C57" s="1"/>
      <c r="D57" s="1"/>
    </row>
    <row r="58" ht="28.5" customHeight="1"/>
    <row r="60" ht="29.25" customHeight="1"/>
    <row r="65" spans="1:9" ht="18">
      <c r="A65" s="4"/>
      <c r="B65" s="4"/>
      <c r="C65" s="4"/>
      <c r="D65" s="4"/>
      <c r="E65" s="4"/>
      <c r="F65" s="4"/>
      <c r="G65" s="4"/>
      <c r="H65" s="4"/>
      <c r="I65" s="4"/>
    </row>
  </sheetData>
  <sheetProtection/>
  <mergeCells count="33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Shalov</cp:lastModifiedBy>
  <cp:lastPrinted>2017-05-11T04:35:00Z</cp:lastPrinted>
  <dcterms:created xsi:type="dcterms:W3CDTF">2007-11-26T10:17:51Z</dcterms:created>
  <dcterms:modified xsi:type="dcterms:W3CDTF">2017-06-13T09:03:42Z</dcterms:modified>
  <cp:category/>
  <cp:version/>
  <cp:contentType/>
  <cp:contentStatus/>
</cp:coreProperties>
</file>