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075" windowHeight="6720"/>
  </bookViews>
  <sheets>
    <sheet name="август" sheetId="1" r:id="rId1"/>
  </sheets>
  <externalReferences>
    <externalReference r:id="rId2"/>
  </externalReferences>
  <definedNames>
    <definedName name="_xlnm.Print_Area" localSheetId="0">август!$A$1:$P$33</definedName>
  </definedNames>
  <calcPr calcId="145621"/>
</workbook>
</file>

<file path=xl/calcChain.xml><?xml version="1.0" encoding="utf-8"?>
<calcChain xmlns="http://schemas.openxmlformats.org/spreadsheetml/2006/main">
  <c r="P30" i="1" l="1"/>
  <c r="O30" i="1"/>
  <c r="N30" i="1"/>
  <c r="P29" i="1"/>
  <c r="O29" i="1"/>
  <c r="N29" i="1"/>
  <c r="P28" i="1"/>
  <c r="O28" i="1"/>
  <c r="N28" i="1"/>
  <c r="P27" i="1"/>
  <c r="O27" i="1"/>
  <c r="N27" i="1"/>
  <c r="M27" i="1"/>
  <c r="M28" i="1" s="1"/>
  <c r="K27" i="1"/>
  <c r="K30" i="1" s="1"/>
  <c r="E27" i="1"/>
  <c r="P26" i="1"/>
  <c r="O26" i="1"/>
  <c r="N26" i="1"/>
  <c r="K26" i="1"/>
  <c r="P25" i="1"/>
  <c r="O25" i="1"/>
  <c r="N25" i="1"/>
  <c r="K25" i="1"/>
  <c r="P24" i="1"/>
  <c r="O24" i="1"/>
  <c r="N24" i="1"/>
  <c r="K24" i="1"/>
  <c r="P23" i="1"/>
  <c r="O23" i="1"/>
  <c r="N23" i="1"/>
  <c r="M23" i="1"/>
  <c r="G23" i="1" s="1"/>
  <c r="L23" i="1"/>
  <c r="L26" i="1" s="1"/>
  <c r="P21" i="1"/>
  <c r="J21" i="1" s="1"/>
  <c r="O21" i="1"/>
  <c r="N21" i="1"/>
  <c r="M21" i="1"/>
  <c r="I21" i="1" s="1"/>
  <c r="K21" i="1"/>
  <c r="F21" i="1" s="1"/>
  <c r="H21" i="1"/>
  <c r="P20" i="1"/>
  <c r="O20" i="1"/>
  <c r="N20" i="1"/>
  <c r="M20" i="1"/>
  <c r="I20" i="1" s="1"/>
  <c r="K20" i="1"/>
  <c r="G20" i="1"/>
  <c r="P19" i="1"/>
  <c r="O19" i="1"/>
  <c r="N19" i="1"/>
  <c r="H19" i="1" s="1"/>
  <c r="M19" i="1"/>
  <c r="J19" i="1" s="1"/>
  <c r="K19" i="1"/>
  <c r="G19" i="1" s="1"/>
  <c r="I19" i="1"/>
  <c r="F19" i="1"/>
  <c r="P18" i="1"/>
  <c r="O18" i="1"/>
  <c r="N18" i="1"/>
  <c r="M18" i="1"/>
  <c r="K18" i="1"/>
  <c r="P17" i="1"/>
  <c r="O17" i="1"/>
  <c r="N17" i="1"/>
  <c r="M17" i="1"/>
  <c r="J17" i="1" s="1"/>
  <c r="K17" i="1"/>
  <c r="P16" i="1"/>
  <c r="O16" i="1"/>
  <c r="F16" i="1" s="1"/>
  <c r="N16" i="1"/>
  <c r="M16" i="1"/>
  <c r="K16" i="1"/>
  <c r="J16" i="1"/>
  <c r="P15" i="1"/>
  <c r="O15" i="1"/>
  <c r="N15" i="1"/>
  <c r="M15" i="1"/>
  <c r="G15" i="1" s="1"/>
  <c r="K15" i="1"/>
  <c r="I15" i="1"/>
  <c r="E15" i="1"/>
  <c r="P14" i="1"/>
  <c r="O14" i="1"/>
  <c r="N14" i="1"/>
  <c r="K14" i="1"/>
  <c r="J14" i="1"/>
  <c r="I14" i="1"/>
  <c r="H14" i="1"/>
  <c r="P13" i="1"/>
  <c r="O13" i="1"/>
  <c r="N13" i="1"/>
  <c r="M13" i="1"/>
  <c r="K13" i="1"/>
  <c r="P12" i="1"/>
  <c r="O12" i="1"/>
  <c r="N12" i="1"/>
  <c r="M12" i="1"/>
  <c r="K12" i="1"/>
  <c r="P11" i="1"/>
  <c r="O11" i="1"/>
  <c r="N11" i="1"/>
  <c r="M11" i="1"/>
  <c r="K11" i="1"/>
  <c r="P10" i="1"/>
  <c r="O10" i="1"/>
  <c r="N10" i="1"/>
  <c r="L10" i="1"/>
  <c r="L13" i="1" s="1"/>
  <c r="K10" i="1"/>
  <c r="G10" i="1"/>
  <c r="P9" i="1"/>
  <c r="O9" i="1"/>
  <c r="N9" i="1"/>
  <c r="M9" i="1"/>
  <c r="H9" i="1" s="1"/>
  <c r="L9" i="1"/>
  <c r="K9" i="1"/>
  <c r="E9" i="1" s="1"/>
  <c r="P8" i="1"/>
  <c r="O8" i="1"/>
  <c r="N8" i="1"/>
  <c r="M8" i="1"/>
  <c r="L8" i="1"/>
  <c r="G8" i="1" s="1"/>
  <c r="K8" i="1"/>
  <c r="P7" i="1"/>
  <c r="O7" i="1"/>
  <c r="N7" i="1"/>
  <c r="M7" i="1"/>
  <c r="L7" i="1"/>
  <c r="K7" i="1"/>
  <c r="J7" i="1"/>
  <c r="P6" i="1"/>
  <c r="O6" i="1"/>
  <c r="N6" i="1"/>
  <c r="H6" i="1" s="1"/>
  <c r="K6" i="1"/>
  <c r="E6" i="1" s="1"/>
  <c r="J6" i="1"/>
  <c r="I6" i="1"/>
  <c r="F6" i="1"/>
  <c r="H1" i="1"/>
  <c r="E1" i="1"/>
  <c r="M30" i="1" l="1"/>
  <c r="H7" i="1"/>
  <c r="H10" i="1"/>
  <c r="F15" i="1"/>
  <c r="J15" i="1"/>
  <c r="E16" i="1"/>
  <c r="H17" i="1"/>
  <c r="G18" i="1"/>
  <c r="E19" i="1"/>
  <c r="H20" i="1"/>
  <c r="F27" i="1"/>
  <c r="H27" i="1"/>
  <c r="E10" i="1"/>
  <c r="J10" i="1"/>
  <c r="I10" i="1"/>
  <c r="F14" i="1"/>
  <c r="I16" i="1"/>
  <c r="I17" i="1"/>
  <c r="J20" i="1"/>
  <c r="I27" i="1"/>
  <c r="G6" i="1"/>
  <c r="F7" i="1"/>
  <c r="I7" i="1"/>
  <c r="F10" i="1"/>
  <c r="H15" i="1"/>
  <c r="H16" i="1"/>
  <c r="F17" i="1"/>
  <c r="F20" i="1"/>
  <c r="E20" i="1"/>
  <c r="K29" i="1"/>
  <c r="F13" i="1"/>
  <c r="F30" i="1"/>
  <c r="J13" i="1"/>
  <c r="I13" i="1"/>
  <c r="H13" i="1"/>
  <c r="I28" i="1"/>
  <c r="H28" i="1"/>
  <c r="J28" i="1"/>
  <c r="G7" i="1"/>
  <c r="M24" i="1"/>
  <c r="F24" i="1" s="1"/>
  <c r="M25" i="1"/>
  <c r="M26" i="1"/>
  <c r="H26" i="1" s="1"/>
  <c r="E8" i="1"/>
  <c r="I8" i="1"/>
  <c r="F9" i="1"/>
  <c r="J9" i="1"/>
  <c r="L11" i="1"/>
  <c r="F11" i="1" s="1"/>
  <c r="L12" i="1"/>
  <c r="E12" i="1" s="1"/>
  <c r="G16" i="1"/>
  <c r="E18" i="1"/>
  <c r="I18" i="1"/>
  <c r="E23" i="1"/>
  <c r="I23" i="1"/>
  <c r="J27" i="1"/>
  <c r="K28" i="1"/>
  <c r="M29" i="1"/>
  <c r="F29" i="1" s="1"/>
  <c r="I30" i="1"/>
  <c r="I9" i="1"/>
  <c r="G13" i="1"/>
  <c r="G14" i="1"/>
  <c r="G17" i="1"/>
  <c r="E7" i="1"/>
  <c r="F8" i="1"/>
  <c r="J8" i="1"/>
  <c r="G9" i="1"/>
  <c r="E13" i="1"/>
  <c r="E14" i="1"/>
  <c r="E17" i="1"/>
  <c r="F18" i="1"/>
  <c r="J18" i="1"/>
  <c r="E21" i="1"/>
  <c r="F23" i="1"/>
  <c r="J23" i="1"/>
  <c r="G27" i="1"/>
  <c r="E29" i="1"/>
  <c r="H8" i="1"/>
  <c r="H18" i="1"/>
  <c r="G21" i="1"/>
  <c r="H23" i="1"/>
  <c r="L24" i="1"/>
  <c r="L25" i="1"/>
  <c r="J30" i="1" l="1"/>
  <c r="H30" i="1"/>
  <c r="G30" i="1"/>
  <c r="E11" i="1"/>
  <c r="E30" i="1"/>
  <c r="H25" i="1"/>
  <c r="I25" i="1"/>
  <c r="G25" i="1"/>
  <c r="E25" i="1"/>
  <c r="J25" i="1"/>
  <c r="J26" i="1"/>
  <c r="H24" i="1"/>
  <c r="I24" i="1"/>
  <c r="G24" i="1"/>
  <c r="J24" i="1"/>
  <c r="E24" i="1"/>
  <c r="J29" i="1"/>
  <c r="I29" i="1"/>
  <c r="H29" i="1"/>
  <c r="G29" i="1"/>
  <c r="J12" i="1"/>
  <c r="G12" i="1"/>
  <c r="I12" i="1"/>
  <c r="H12" i="1"/>
  <c r="E26" i="1"/>
  <c r="E28" i="1"/>
  <c r="F28" i="1"/>
  <c r="G28" i="1"/>
  <c r="J11" i="1"/>
  <c r="I11" i="1"/>
  <c r="H11" i="1"/>
  <c r="G11" i="1"/>
  <c r="I26" i="1"/>
  <c r="G26" i="1"/>
  <c r="F25" i="1"/>
  <c r="F26" i="1"/>
  <c r="F12" i="1"/>
</calcChain>
</file>

<file path=xl/comments1.xml><?xml version="1.0" encoding="utf-8"?>
<comments xmlns="http://schemas.openxmlformats.org/spreadsheetml/2006/main">
  <authors>
    <author>Muhamed</author>
  </authors>
  <commentList>
    <comment ref="Q1" authorId="0">
      <text>
        <r>
          <rPr>
            <b/>
            <sz val="12"/>
            <color indexed="81"/>
            <rFont val="Tahoma"/>
            <family val="2"/>
            <charset val="204"/>
          </rPr>
          <t>Muhamed:</t>
        </r>
        <r>
          <rPr>
            <sz val="12"/>
            <color indexed="81"/>
            <rFont val="Tahoma"/>
            <family val="2"/>
            <charset val="204"/>
          </rPr>
          <t xml:space="preserve">
ПЛАН/ФАКТ</t>
        </r>
      </text>
    </comment>
  </commentList>
</comments>
</file>

<file path=xl/sharedStrings.xml><?xml version="1.0" encoding="utf-8"?>
<sst xmlns="http://schemas.openxmlformats.org/spreadsheetml/2006/main" count="66" uniqueCount="34">
  <si>
    <t>на август 2019г.</t>
  </si>
  <si>
    <t>Наименование</t>
  </si>
  <si>
    <t>Ценовая категория</t>
  </si>
  <si>
    <t>Уровень напряжения</t>
  </si>
  <si>
    <t>Единица измерения</t>
  </si>
  <si>
    <t>Цена на электроэнергию для конечного потребителя по договорам энергоснабжения</t>
  </si>
  <si>
    <t>Цена на электроэнергию для конечного потребителя по договорам купли-продажи</t>
  </si>
  <si>
    <t>Услуги по передаче</t>
  </si>
  <si>
    <t>Иные услуги</t>
  </si>
  <si>
    <t>Нерегулироемая цена на электроэнергию (мощность)</t>
  </si>
  <si>
    <t>Размер сбытовой надбавки:</t>
  </si>
  <si>
    <t>до 670 кВт</t>
  </si>
  <si>
    <t>от 670 до 10 мВт.</t>
  </si>
  <si>
    <t>не менее 10 мВт.</t>
  </si>
  <si>
    <t>Прочие потребители с услугами по передаче региональных сетевых компаний (РСК)</t>
  </si>
  <si>
    <t>Одноставочный тариф</t>
  </si>
  <si>
    <t>Первая</t>
  </si>
  <si>
    <t>ВН</t>
  </si>
  <si>
    <t>руб./кВт.ч.</t>
  </si>
  <si>
    <t>СН1</t>
  </si>
  <si>
    <t>СН2</t>
  </si>
  <si>
    <t>НН</t>
  </si>
  <si>
    <t>Двухставочный тариф за электроэнергию</t>
  </si>
  <si>
    <t>Четвертая, шестая</t>
  </si>
  <si>
    <t>руб.кВт.ч.</t>
  </si>
  <si>
    <t>Двухставочный тариф за мощность</t>
  </si>
  <si>
    <t>Третья, пятая</t>
  </si>
  <si>
    <t>руб.кВт.* месяц</t>
  </si>
  <si>
    <t>Прочие потребители с услугами по передаче Федеральной сетевой компании (ФСК)</t>
  </si>
  <si>
    <t>руб./мВт.ч.</t>
  </si>
  <si>
    <t xml:space="preserve"> </t>
  </si>
  <si>
    <t>Начальник ООРР                                                           М.В. Шалов</t>
  </si>
  <si>
    <t>план</t>
  </si>
  <si>
    <t>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</si>
</sst>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* #,##0_р_._-;\-* #,##0_р_._-;_-* &quot;-&quot;_р_._-;_-@_-"/>
  </numFmts>
  <fonts count="9" x14ac:knownFonts="1">
    <font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b/>
      <sz val="14"/>
      <name val="Arial Cyr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3" fillId="0" borderId="5" xfId="0" applyNumberFormat="1" applyFont="1" applyBorder="1"/>
    <xf numFmtId="164" fontId="3" fillId="0" borderId="20" xfId="0" applyNumberFormat="1" applyFont="1" applyBorder="1"/>
    <xf numFmtId="164" fontId="3" fillId="0" borderId="4" xfId="0" applyNumberFormat="1" applyFont="1" applyBorder="1"/>
    <xf numFmtId="0" fontId="4" fillId="0" borderId="20" xfId="0" applyFont="1" applyBorder="1"/>
    <xf numFmtId="0" fontId="5" fillId="0" borderId="6" xfId="0" applyFont="1" applyBorder="1"/>
    <xf numFmtId="164" fontId="3" fillId="0" borderId="6" xfId="0" applyNumberFormat="1" applyFont="1" applyBorder="1"/>
    <xf numFmtId="164" fontId="0" fillId="0" borderId="0" xfId="0" applyNumberFormat="1" applyProtection="1"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164" fontId="3" fillId="0" borderId="22" xfId="0" applyNumberFormat="1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0" fontId="4" fillId="0" borderId="23" xfId="0" applyFont="1" applyBorder="1"/>
    <xf numFmtId="0" fontId="3" fillId="0" borderId="25" xfId="0" applyFont="1" applyBorder="1"/>
    <xf numFmtId="164" fontId="3" fillId="0" borderId="25" xfId="0" applyNumberFormat="1" applyFont="1" applyBorder="1"/>
    <xf numFmtId="0" fontId="3" fillId="0" borderId="8" xfId="0" applyFont="1" applyBorder="1" applyAlignment="1">
      <alignment horizontal="center" vertical="center"/>
    </xf>
    <xf numFmtId="164" fontId="3" fillId="0" borderId="13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0" fontId="4" fillId="0" borderId="26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6" xfId="0" applyFont="1" applyBorder="1"/>
    <xf numFmtId="0" fontId="3" fillId="3" borderId="2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5" fontId="0" fillId="0" borderId="2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164" fontId="0" fillId="0" borderId="28" xfId="0" applyNumberFormat="1" applyBorder="1"/>
    <xf numFmtId="164" fontId="0" fillId="0" borderId="0" xfId="0" applyNumberFormat="1" applyBorder="1"/>
    <xf numFmtId="164" fontId="0" fillId="0" borderId="24" xfId="0" applyNumberFormat="1" applyBorder="1"/>
    <xf numFmtId="165" fontId="0" fillId="0" borderId="23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9" xfId="0" applyNumberFormat="1" applyBorder="1"/>
    <xf numFmtId="164" fontId="0" fillId="0" borderId="29" xfId="0" applyNumberFormat="1" applyBorder="1"/>
    <xf numFmtId="164" fontId="0" fillId="0" borderId="27" xfId="0" applyNumberFormat="1" applyBorder="1"/>
    <xf numFmtId="165" fontId="0" fillId="0" borderId="26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164" fontId="3" fillId="0" borderId="3" xfId="0" applyNumberFormat="1" applyFont="1" applyBorder="1"/>
    <xf numFmtId="0" fontId="5" fillId="0" borderId="5" xfId="0" applyFont="1" applyBorder="1"/>
    <xf numFmtId="0" fontId="3" fillId="0" borderId="7" xfId="0" applyFont="1" applyBorder="1"/>
    <xf numFmtId="164" fontId="3" fillId="0" borderId="0" xfId="0" applyNumberFormat="1" applyFont="1" applyBorder="1"/>
    <xf numFmtId="0" fontId="3" fillId="0" borderId="22" xfId="0" applyFont="1" applyBorder="1"/>
    <xf numFmtId="0" fontId="3" fillId="0" borderId="30" xfId="0" applyFont="1" applyBorder="1"/>
    <xf numFmtId="0" fontId="3" fillId="0" borderId="31" xfId="0" applyFont="1" applyBorder="1" applyAlignment="1">
      <alignment horizontal="center" vertical="center" wrapText="1"/>
    </xf>
    <xf numFmtId="164" fontId="3" fillId="0" borderId="29" xfId="0" applyNumberFormat="1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32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8;&#1080;&#1092;&#1099;%202019%20&#1092;&#1072;&#1082;&#1090;%20&#1076;&#1083;&#1103;%20&#1056;&#1041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K6">
            <v>2.1898599999999999</v>
          </cell>
          <cell r="N6">
            <v>0.59694000000000003</v>
          </cell>
          <cell r="O6">
            <v>0.59694000000000003</v>
          </cell>
          <cell r="P6">
            <v>0.59694000000000003</v>
          </cell>
        </row>
        <row r="7">
          <cell r="K7">
            <v>2.3507500000000001</v>
          </cell>
          <cell r="N7">
            <v>0.59694000000000003</v>
          </cell>
          <cell r="O7">
            <v>0.59694000000000003</v>
          </cell>
          <cell r="P7">
            <v>0.59694000000000003</v>
          </cell>
        </row>
        <row r="8">
          <cell r="K8">
            <v>2.84328</v>
          </cell>
          <cell r="N8">
            <v>0.59694000000000003</v>
          </cell>
          <cell r="O8">
            <v>0.59694000000000003</v>
          </cell>
          <cell r="P8">
            <v>0.59694000000000003</v>
          </cell>
        </row>
        <row r="9">
          <cell r="K9">
            <v>3.6535000000000002</v>
          </cell>
          <cell r="N9">
            <v>0.59694000000000003</v>
          </cell>
          <cell r="O9">
            <v>0.59694000000000003</v>
          </cell>
          <cell r="P9">
            <v>0.59694000000000003</v>
          </cell>
        </row>
        <row r="10">
          <cell r="K10">
            <v>0.14149</v>
          </cell>
          <cell r="N10">
            <v>0.59694000000000003</v>
          </cell>
          <cell r="O10">
            <v>0.59694000000000003</v>
          </cell>
          <cell r="P10">
            <v>0.59694000000000003</v>
          </cell>
        </row>
        <row r="11">
          <cell r="K11">
            <v>0.18079999999999999</v>
          </cell>
          <cell r="N11">
            <v>0.59694000000000003</v>
          </cell>
          <cell r="O11">
            <v>0.59694000000000003</v>
          </cell>
          <cell r="P11">
            <v>0.59694000000000003</v>
          </cell>
        </row>
        <row r="12">
          <cell r="K12">
            <v>0.36553999999999998</v>
          </cell>
          <cell r="N12">
            <v>0.59694000000000003</v>
          </cell>
          <cell r="O12">
            <v>0.59694000000000003</v>
          </cell>
          <cell r="P12">
            <v>0.59694000000000003</v>
          </cell>
        </row>
        <row r="13">
          <cell r="K13">
            <v>0.53325</v>
          </cell>
          <cell r="N13">
            <v>0.59694000000000003</v>
          </cell>
          <cell r="O13">
            <v>0.59694000000000003</v>
          </cell>
          <cell r="P13">
            <v>0.59694000000000003</v>
          </cell>
        </row>
        <row r="14">
          <cell r="K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K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K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K18">
            <v>1029.1749600000001</v>
          </cell>
          <cell r="N18">
            <v>0</v>
          </cell>
          <cell r="O18">
            <v>0</v>
          </cell>
          <cell r="P18">
            <v>0</v>
          </cell>
        </row>
        <row r="19">
          <cell r="K19">
            <v>1213.1325999999999</v>
          </cell>
          <cell r="N19">
            <v>0</v>
          </cell>
          <cell r="O19">
            <v>0</v>
          </cell>
          <cell r="P19">
            <v>0</v>
          </cell>
        </row>
        <row r="20">
          <cell r="K20">
            <v>1378.98695</v>
          </cell>
          <cell r="N20">
            <v>0</v>
          </cell>
          <cell r="O20">
            <v>0</v>
          </cell>
          <cell r="P20">
            <v>0</v>
          </cell>
        </row>
        <row r="21">
          <cell r="K21">
            <v>1117.0228999999999</v>
          </cell>
          <cell r="N21">
            <v>0</v>
          </cell>
          <cell r="O21">
            <v>0</v>
          </cell>
          <cell r="P21">
            <v>0</v>
          </cell>
        </row>
        <row r="23">
          <cell r="N23">
            <v>0.59694000000000003</v>
          </cell>
          <cell r="O23">
            <v>0.59694000000000003</v>
          </cell>
          <cell r="P23">
            <v>0.59694000000000003</v>
          </cell>
        </row>
        <row r="24">
          <cell r="N24">
            <v>0.59694000000000003</v>
          </cell>
          <cell r="O24">
            <v>0.59694000000000003</v>
          </cell>
          <cell r="P24">
            <v>0.59694000000000003</v>
          </cell>
        </row>
        <row r="25">
          <cell r="N25">
            <v>0.59694000000000003</v>
          </cell>
          <cell r="O25">
            <v>0.59694000000000003</v>
          </cell>
          <cell r="P25">
            <v>0.59694000000000003</v>
          </cell>
        </row>
        <row r="26">
          <cell r="N26">
            <v>0.59694000000000003</v>
          </cell>
          <cell r="O26">
            <v>0.59694000000000003</v>
          </cell>
          <cell r="P26">
            <v>0.59694000000000003</v>
          </cell>
        </row>
        <row r="27">
          <cell r="K27">
            <v>71.690659999999994</v>
          </cell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tabSelected="1" view="pageBreakPreview" zoomScaleNormal="100" zoomScaleSheetLayoutView="100" workbookViewId="0">
      <selection activeCell="P2" sqref="P2"/>
    </sheetView>
  </sheetViews>
  <sheetFormatPr defaultRowHeight="12.75" x14ac:dyDescent="0.2"/>
  <cols>
    <col min="1" max="1" width="17.28515625" customWidth="1"/>
    <col min="2" max="2" width="11.140625" customWidth="1"/>
    <col min="3" max="3" width="9.140625" customWidth="1"/>
    <col min="4" max="7" width="10.42578125" customWidth="1"/>
    <col min="8" max="10" width="10.42578125" hidden="1" customWidth="1"/>
    <col min="11" max="11" width="10.85546875" customWidth="1"/>
    <col min="12" max="12" width="8.42578125" customWidth="1"/>
    <col min="13" max="13" width="17.42578125" customWidth="1"/>
    <col min="14" max="16" width="10" customWidth="1"/>
    <col min="17" max="17" width="11.140625" style="6" bestFit="1" customWidth="1"/>
    <col min="18" max="19" width="10.85546875" style="6" customWidth="1"/>
    <col min="20" max="35" width="9.140625" style="6" customWidth="1"/>
  </cols>
  <sheetData>
    <row r="1" spans="1:35" ht="16.5" customHeight="1" x14ac:dyDescent="0.25">
      <c r="E1" s="1" t="str">
        <f>IF(Q1="Факт","Расчет цен на электроэнергию (мощность)","Прогноз цен на электроэнергию (мощность) ")</f>
        <v xml:space="preserve">Прогноз цен на электроэнергию (мощность) </v>
      </c>
      <c r="F1" s="2" t="s">
        <v>0</v>
      </c>
      <c r="H1" t="str">
        <f>IF(Q1="Факт","Расчет цен на электроэнергию (мощность)","Прогноз цен на электроэнергию (мощность) ")</f>
        <v xml:space="preserve">Прогноз цен на электроэнергию (мощность) </v>
      </c>
      <c r="I1" t="s">
        <v>0</v>
      </c>
      <c r="K1" s="3"/>
      <c r="L1" s="3"/>
      <c r="M1" s="4"/>
      <c r="N1" s="3"/>
      <c r="O1" s="3"/>
      <c r="Q1" s="5" t="s">
        <v>32</v>
      </c>
    </row>
    <row r="2" spans="1:35" ht="13.5" thickBot="1" x14ac:dyDescent="0.25">
      <c r="M2" s="7"/>
      <c r="P2" t="s">
        <v>33</v>
      </c>
    </row>
    <row r="3" spans="1:35" ht="51" customHeight="1" x14ac:dyDescent="0.2">
      <c r="A3" s="8" t="s">
        <v>1</v>
      </c>
      <c r="B3" s="8" t="s">
        <v>2</v>
      </c>
      <c r="C3" s="9" t="s">
        <v>3</v>
      </c>
      <c r="D3" s="8" t="s">
        <v>4</v>
      </c>
      <c r="E3" s="9" t="s">
        <v>5</v>
      </c>
      <c r="F3" s="10"/>
      <c r="G3" s="11"/>
      <c r="H3" s="9" t="s">
        <v>6</v>
      </c>
      <c r="I3" s="10"/>
      <c r="J3" s="11"/>
      <c r="K3" s="12" t="s">
        <v>7</v>
      </c>
      <c r="L3" s="13" t="s">
        <v>8</v>
      </c>
      <c r="M3" s="14" t="s">
        <v>9</v>
      </c>
      <c r="N3" s="15" t="s">
        <v>10</v>
      </c>
      <c r="O3" s="16"/>
      <c r="P3" s="17"/>
      <c r="AB3"/>
      <c r="AC3"/>
      <c r="AD3"/>
      <c r="AE3"/>
      <c r="AF3"/>
      <c r="AG3"/>
      <c r="AH3"/>
      <c r="AI3"/>
    </row>
    <row r="4" spans="1:35" ht="39.75" customHeight="1" thickBot="1" x14ac:dyDescent="0.25">
      <c r="A4" s="18"/>
      <c r="B4" s="18"/>
      <c r="C4" s="19"/>
      <c r="D4" s="18"/>
      <c r="E4" s="20" t="s">
        <v>11</v>
      </c>
      <c r="F4" s="21" t="s">
        <v>12</v>
      </c>
      <c r="G4" s="22" t="s">
        <v>13</v>
      </c>
      <c r="H4" s="20" t="s">
        <v>11</v>
      </c>
      <c r="I4" s="21" t="s">
        <v>12</v>
      </c>
      <c r="J4" s="22" t="s">
        <v>13</v>
      </c>
      <c r="K4" s="23"/>
      <c r="L4" s="24"/>
      <c r="M4" s="25"/>
      <c r="N4" s="26" t="s">
        <v>11</v>
      </c>
      <c r="O4" s="21" t="s">
        <v>12</v>
      </c>
      <c r="P4" s="22" t="s">
        <v>13</v>
      </c>
      <c r="AB4"/>
      <c r="AC4"/>
      <c r="AD4"/>
      <c r="AE4"/>
      <c r="AF4"/>
      <c r="AG4"/>
      <c r="AH4"/>
      <c r="AI4"/>
    </row>
    <row r="5" spans="1:35" ht="15" customHeight="1" thickBot="1" x14ac:dyDescent="0.25">
      <c r="A5" s="27" t="s">
        <v>14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35" ht="12.75" customHeight="1" x14ac:dyDescent="0.2">
      <c r="A6" s="8" t="s">
        <v>15</v>
      </c>
      <c r="B6" s="8" t="s">
        <v>16</v>
      </c>
      <c r="C6" s="30" t="s">
        <v>17</v>
      </c>
      <c r="D6" s="31" t="s">
        <v>18</v>
      </c>
      <c r="E6" s="32">
        <f t="shared" ref="E6:G21" si="0">$K6+$L6+$M6+N6</f>
        <v>4.3894900000000003</v>
      </c>
      <c r="F6" s="33">
        <f t="shared" si="0"/>
        <v>4.3894900000000003</v>
      </c>
      <c r="G6" s="33">
        <f t="shared" si="0"/>
        <v>4.3894900000000003</v>
      </c>
      <c r="H6" s="32">
        <f t="shared" ref="H6:J21" si="1">$L6+$M6+N6</f>
        <v>2.19963</v>
      </c>
      <c r="I6" s="33">
        <f t="shared" si="1"/>
        <v>2.19963</v>
      </c>
      <c r="J6" s="34">
        <f t="shared" si="1"/>
        <v>2.19963</v>
      </c>
      <c r="K6" s="35">
        <f>[1]июль!K6</f>
        <v>2.1898599999999999</v>
      </c>
      <c r="L6" s="36">
        <v>2.6900000000000001E-3</v>
      </c>
      <c r="M6" s="36">
        <v>1.6</v>
      </c>
      <c r="N6" s="37">
        <f>[1]июль!N6</f>
        <v>0.59694000000000003</v>
      </c>
      <c r="O6" s="37">
        <f>[1]июль!O6</f>
        <v>0.59694000000000003</v>
      </c>
      <c r="P6" s="34">
        <f>[1]июль!P6</f>
        <v>0.59694000000000003</v>
      </c>
      <c r="Q6" s="38"/>
      <c r="R6" s="38"/>
      <c r="S6" s="38"/>
      <c r="T6" s="38"/>
    </row>
    <row r="7" spans="1:35" ht="12.75" customHeight="1" x14ac:dyDescent="0.2">
      <c r="A7" s="39"/>
      <c r="B7" s="39"/>
      <c r="C7" s="40" t="s">
        <v>19</v>
      </c>
      <c r="D7" s="41"/>
      <c r="E7" s="42">
        <f t="shared" si="0"/>
        <v>4.5503800000000005</v>
      </c>
      <c r="F7" s="43">
        <f t="shared" si="0"/>
        <v>4.5503800000000005</v>
      </c>
      <c r="G7" s="43">
        <f t="shared" si="0"/>
        <v>4.5503800000000005</v>
      </c>
      <c r="H7" s="42">
        <f t="shared" si="1"/>
        <v>2.19963</v>
      </c>
      <c r="I7" s="43">
        <f t="shared" si="1"/>
        <v>2.19963</v>
      </c>
      <c r="J7" s="44">
        <f t="shared" si="1"/>
        <v>2.19963</v>
      </c>
      <c r="K7" s="45">
        <f>[1]июль!K7</f>
        <v>2.3507500000000001</v>
      </c>
      <c r="L7" s="46">
        <f>L6</f>
        <v>2.6900000000000001E-3</v>
      </c>
      <c r="M7" s="46">
        <f>M6</f>
        <v>1.6</v>
      </c>
      <c r="N7" s="47">
        <f>[1]июль!N7</f>
        <v>0.59694000000000003</v>
      </c>
      <c r="O7" s="47">
        <f>[1]июль!O7</f>
        <v>0.59694000000000003</v>
      </c>
      <c r="P7" s="44">
        <f>[1]июль!P7</f>
        <v>0.59694000000000003</v>
      </c>
      <c r="Q7" s="38"/>
      <c r="R7" s="38"/>
      <c r="S7" s="38"/>
      <c r="T7" s="38"/>
    </row>
    <row r="8" spans="1:35" ht="12.75" customHeight="1" x14ac:dyDescent="0.2">
      <c r="A8" s="39"/>
      <c r="B8" s="39"/>
      <c r="C8" s="40" t="s">
        <v>20</v>
      </c>
      <c r="D8" s="41"/>
      <c r="E8" s="42">
        <f t="shared" si="0"/>
        <v>5.04291</v>
      </c>
      <c r="F8" s="43">
        <f t="shared" si="0"/>
        <v>5.04291</v>
      </c>
      <c r="G8" s="43">
        <f t="shared" si="0"/>
        <v>5.04291</v>
      </c>
      <c r="H8" s="42">
        <f t="shared" si="1"/>
        <v>2.19963</v>
      </c>
      <c r="I8" s="43">
        <f t="shared" si="1"/>
        <v>2.19963</v>
      </c>
      <c r="J8" s="44">
        <f t="shared" si="1"/>
        <v>2.19963</v>
      </c>
      <c r="K8" s="45">
        <f>[1]июль!K8</f>
        <v>2.84328</v>
      </c>
      <c r="L8" s="46">
        <f>L6</f>
        <v>2.6900000000000001E-3</v>
      </c>
      <c r="M8" s="46">
        <f>M6</f>
        <v>1.6</v>
      </c>
      <c r="N8" s="47">
        <f>[1]июль!N8</f>
        <v>0.59694000000000003</v>
      </c>
      <c r="O8" s="47">
        <f>[1]июль!O8</f>
        <v>0.59694000000000003</v>
      </c>
      <c r="P8" s="44">
        <f>[1]июль!P8</f>
        <v>0.59694000000000003</v>
      </c>
      <c r="Q8" s="38"/>
      <c r="R8" s="38"/>
      <c r="S8" s="38"/>
      <c r="T8" s="38"/>
    </row>
    <row r="9" spans="1:35" ht="12.75" customHeight="1" thickBot="1" x14ac:dyDescent="0.25">
      <c r="A9" s="39"/>
      <c r="B9" s="18"/>
      <c r="C9" s="48" t="s">
        <v>21</v>
      </c>
      <c r="D9" s="41"/>
      <c r="E9" s="49">
        <f t="shared" si="0"/>
        <v>5.8531300000000002</v>
      </c>
      <c r="F9" s="50">
        <f t="shared" si="0"/>
        <v>5.8531300000000002</v>
      </c>
      <c r="G9" s="50">
        <f t="shared" si="0"/>
        <v>5.8531300000000002</v>
      </c>
      <c r="H9" s="49">
        <f t="shared" si="1"/>
        <v>2.19963</v>
      </c>
      <c r="I9" s="50">
        <f t="shared" si="1"/>
        <v>2.19963</v>
      </c>
      <c r="J9" s="51">
        <f t="shared" si="1"/>
        <v>2.19963</v>
      </c>
      <c r="K9" s="52">
        <f>[1]июль!K9</f>
        <v>3.6535000000000002</v>
      </c>
      <c r="L9" s="53">
        <f>L6</f>
        <v>2.6900000000000001E-3</v>
      </c>
      <c r="M9" s="53">
        <f>M6</f>
        <v>1.6</v>
      </c>
      <c r="N9" s="54">
        <f>[1]июль!N9</f>
        <v>0.59694000000000003</v>
      </c>
      <c r="O9" s="54">
        <f>[1]июль!O9</f>
        <v>0.59694000000000003</v>
      </c>
      <c r="P9" s="51">
        <f>[1]июль!P9</f>
        <v>0.59694000000000003</v>
      </c>
      <c r="Q9" s="38"/>
      <c r="R9" s="38"/>
      <c r="S9" s="38"/>
      <c r="T9" s="38"/>
    </row>
    <row r="10" spans="1:35" ht="12.75" customHeight="1" x14ac:dyDescent="0.2">
      <c r="A10" s="8" t="s">
        <v>22</v>
      </c>
      <c r="B10" s="8" t="s">
        <v>23</v>
      </c>
      <c r="C10" s="55" t="s">
        <v>17</v>
      </c>
      <c r="D10" s="56" t="s">
        <v>24</v>
      </c>
      <c r="E10" s="32">
        <f t="shared" si="0"/>
        <v>1.6157600000000001</v>
      </c>
      <c r="F10" s="33">
        <f t="shared" si="0"/>
        <v>1.6157600000000001</v>
      </c>
      <c r="G10" s="33">
        <f t="shared" si="0"/>
        <v>1.6157600000000001</v>
      </c>
      <c r="H10" s="32">
        <f t="shared" si="1"/>
        <v>1.47427</v>
      </c>
      <c r="I10" s="33">
        <f t="shared" si="1"/>
        <v>1.47427</v>
      </c>
      <c r="J10" s="34">
        <f t="shared" si="1"/>
        <v>1.47427</v>
      </c>
      <c r="K10" s="35">
        <f>[1]июль!K10</f>
        <v>0.14149</v>
      </c>
      <c r="L10" s="57">
        <f>L6</f>
        <v>2.6900000000000001E-3</v>
      </c>
      <c r="M10" s="36">
        <v>0.87463999999999997</v>
      </c>
      <c r="N10" s="37">
        <f>[1]июль!N10</f>
        <v>0.59694000000000003</v>
      </c>
      <c r="O10" s="37">
        <f>[1]июль!O10</f>
        <v>0.59694000000000003</v>
      </c>
      <c r="P10" s="34">
        <f>[1]июль!P10</f>
        <v>0.59694000000000003</v>
      </c>
      <c r="Q10" s="38"/>
      <c r="R10" s="38"/>
      <c r="S10" s="3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2.75" customHeight="1" x14ac:dyDescent="0.2">
      <c r="A11" s="39"/>
      <c r="B11" s="39"/>
      <c r="C11" s="58" t="s">
        <v>19</v>
      </c>
      <c r="D11" s="59"/>
      <c r="E11" s="42">
        <f t="shared" si="0"/>
        <v>1.65507</v>
      </c>
      <c r="F11" s="43">
        <f t="shared" si="0"/>
        <v>1.65507</v>
      </c>
      <c r="G11" s="43">
        <f t="shared" si="0"/>
        <v>1.65507</v>
      </c>
      <c r="H11" s="42">
        <f t="shared" si="1"/>
        <v>1.47427</v>
      </c>
      <c r="I11" s="43">
        <f t="shared" si="1"/>
        <v>1.47427</v>
      </c>
      <c r="J11" s="44">
        <f t="shared" si="1"/>
        <v>1.47427</v>
      </c>
      <c r="K11" s="45">
        <f>[1]июль!K11</f>
        <v>0.18079999999999999</v>
      </c>
      <c r="L11" s="46">
        <f>L10</f>
        <v>2.6900000000000001E-3</v>
      </c>
      <c r="M11" s="46">
        <f>M10</f>
        <v>0.87463999999999997</v>
      </c>
      <c r="N11" s="47">
        <f>[1]июль!N11</f>
        <v>0.59694000000000003</v>
      </c>
      <c r="O11" s="47">
        <f>[1]июль!O11</f>
        <v>0.59694000000000003</v>
      </c>
      <c r="P11" s="44">
        <f>[1]июль!P11</f>
        <v>0.59694000000000003</v>
      </c>
      <c r="Q11" s="38"/>
      <c r="R11" s="38"/>
      <c r="S11" s="3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2.75" customHeight="1" x14ac:dyDescent="0.2">
      <c r="A12" s="39"/>
      <c r="B12" s="39"/>
      <c r="C12" s="58" t="s">
        <v>20</v>
      </c>
      <c r="D12" s="59"/>
      <c r="E12" s="42">
        <f t="shared" si="0"/>
        <v>1.8398099999999999</v>
      </c>
      <c r="F12" s="43">
        <f t="shared" si="0"/>
        <v>1.8398099999999999</v>
      </c>
      <c r="G12" s="43">
        <f t="shared" si="0"/>
        <v>1.8398099999999999</v>
      </c>
      <c r="H12" s="42">
        <f t="shared" si="1"/>
        <v>1.47427</v>
      </c>
      <c r="I12" s="43">
        <f t="shared" si="1"/>
        <v>1.47427</v>
      </c>
      <c r="J12" s="44">
        <f t="shared" si="1"/>
        <v>1.47427</v>
      </c>
      <c r="K12" s="45">
        <f>[1]июль!K12</f>
        <v>0.36553999999999998</v>
      </c>
      <c r="L12" s="46">
        <f>L10</f>
        <v>2.6900000000000001E-3</v>
      </c>
      <c r="M12" s="46">
        <f>M10</f>
        <v>0.87463999999999997</v>
      </c>
      <c r="N12" s="47">
        <f>[1]июль!N12</f>
        <v>0.59694000000000003</v>
      </c>
      <c r="O12" s="47">
        <f>[1]июль!O12</f>
        <v>0.59694000000000003</v>
      </c>
      <c r="P12" s="44">
        <f>[1]июль!P12</f>
        <v>0.59694000000000003</v>
      </c>
      <c r="Q12" s="38"/>
      <c r="R12" s="38"/>
      <c r="S12" s="3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2.75" customHeight="1" thickBot="1" x14ac:dyDescent="0.25">
      <c r="A13" s="39"/>
      <c r="B13" s="18"/>
      <c r="C13" s="60" t="s">
        <v>21</v>
      </c>
      <c r="D13" s="61"/>
      <c r="E13" s="49">
        <f t="shared" si="0"/>
        <v>2.00752</v>
      </c>
      <c r="F13" s="50">
        <f t="shared" si="0"/>
        <v>2.00752</v>
      </c>
      <c r="G13" s="50">
        <f t="shared" si="0"/>
        <v>2.00752</v>
      </c>
      <c r="H13" s="49">
        <f t="shared" si="1"/>
        <v>1.47427</v>
      </c>
      <c r="I13" s="50">
        <f t="shared" si="1"/>
        <v>1.47427</v>
      </c>
      <c r="J13" s="51">
        <f t="shared" si="1"/>
        <v>1.47427</v>
      </c>
      <c r="K13" s="52">
        <f>[1]июль!K13</f>
        <v>0.53325</v>
      </c>
      <c r="L13" s="53">
        <f>L10</f>
        <v>2.6900000000000001E-3</v>
      </c>
      <c r="M13" s="53">
        <f>M10</f>
        <v>0.87463999999999997</v>
      </c>
      <c r="N13" s="54">
        <f>[1]июль!N13</f>
        <v>0.59694000000000003</v>
      </c>
      <c r="O13" s="54">
        <f>[1]июль!O13</f>
        <v>0.59694000000000003</v>
      </c>
      <c r="P13" s="51">
        <f>[1]июль!P13</f>
        <v>0.59694000000000003</v>
      </c>
      <c r="Q13" s="38"/>
      <c r="R13" s="38"/>
      <c r="S13" s="3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2.75" customHeight="1" x14ac:dyDescent="0.2">
      <c r="A14" s="8" t="s">
        <v>25</v>
      </c>
      <c r="B14" s="8" t="s">
        <v>26</v>
      </c>
      <c r="C14" s="55" t="s">
        <v>17</v>
      </c>
      <c r="D14" s="62" t="s">
        <v>27</v>
      </c>
      <c r="E14" s="63">
        <f t="shared" si="0"/>
        <v>420.81596000000002</v>
      </c>
      <c r="F14" s="64">
        <f t="shared" si="0"/>
        <v>420.81596000000002</v>
      </c>
      <c r="G14" s="64">
        <f t="shared" si="0"/>
        <v>420.81596000000002</v>
      </c>
      <c r="H14" s="63">
        <f t="shared" si="1"/>
        <v>420.81596000000002</v>
      </c>
      <c r="I14" s="64">
        <f t="shared" si="1"/>
        <v>420.81596000000002</v>
      </c>
      <c r="J14" s="65">
        <f t="shared" si="1"/>
        <v>420.81596000000002</v>
      </c>
      <c r="K14" s="66">
        <f>[1]июль!K14</f>
        <v>0</v>
      </c>
      <c r="L14" s="67">
        <v>0</v>
      </c>
      <c r="M14" s="68">
        <v>420.81596000000002</v>
      </c>
      <c r="N14" s="69">
        <f>[1]июль!N14</f>
        <v>0</v>
      </c>
      <c r="O14" s="69">
        <f>[1]июль!O14</f>
        <v>0</v>
      </c>
      <c r="P14" s="70">
        <f>[1]июль!P14</f>
        <v>0</v>
      </c>
      <c r="Q14" s="38"/>
      <c r="R14" s="38"/>
      <c r="S14" s="3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2.75" customHeight="1" x14ac:dyDescent="0.2">
      <c r="A15" s="39"/>
      <c r="B15" s="39"/>
      <c r="C15" s="58" t="s">
        <v>19</v>
      </c>
      <c r="D15" s="71"/>
      <c r="E15" s="72">
        <f t="shared" si="0"/>
        <v>420.81596000000002</v>
      </c>
      <c r="F15" s="73">
        <f t="shared" si="0"/>
        <v>420.81596000000002</v>
      </c>
      <c r="G15" s="73">
        <f t="shared" si="0"/>
        <v>420.81596000000002</v>
      </c>
      <c r="H15" s="72">
        <f t="shared" si="1"/>
        <v>420.81596000000002</v>
      </c>
      <c r="I15" s="73">
        <f t="shared" si="1"/>
        <v>420.81596000000002</v>
      </c>
      <c r="J15" s="74">
        <f t="shared" si="1"/>
        <v>420.81596000000002</v>
      </c>
      <c r="K15" s="75">
        <f>[1]июль!K15</f>
        <v>0</v>
      </c>
      <c r="L15" s="76">
        <v>0</v>
      </c>
      <c r="M15" s="77">
        <f t="shared" ref="M15:M21" si="2">M$14</f>
        <v>420.81596000000002</v>
      </c>
      <c r="N15" s="78">
        <f>[1]июль!N15</f>
        <v>0</v>
      </c>
      <c r="O15" s="78">
        <f>[1]июль!O15</f>
        <v>0</v>
      </c>
      <c r="P15" s="79">
        <f>[1]июль!P15</f>
        <v>0</v>
      </c>
      <c r="Q15" s="38"/>
      <c r="R15" s="38"/>
      <c r="S15" s="3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2.75" customHeight="1" x14ac:dyDescent="0.2">
      <c r="A16" s="39"/>
      <c r="B16" s="39"/>
      <c r="C16" s="58" t="s">
        <v>20</v>
      </c>
      <c r="D16" s="71"/>
      <c r="E16" s="72">
        <f t="shared" si="0"/>
        <v>420.81596000000002</v>
      </c>
      <c r="F16" s="73">
        <f t="shared" si="0"/>
        <v>420.81596000000002</v>
      </c>
      <c r="G16" s="73">
        <f t="shared" si="0"/>
        <v>420.81596000000002</v>
      </c>
      <c r="H16" s="72">
        <f t="shared" si="1"/>
        <v>420.81596000000002</v>
      </c>
      <c r="I16" s="73">
        <f t="shared" si="1"/>
        <v>420.81596000000002</v>
      </c>
      <c r="J16" s="74">
        <f t="shared" si="1"/>
        <v>420.81596000000002</v>
      </c>
      <c r="K16" s="75">
        <f>[1]июль!K16</f>
        <v>0</v>
      </c>
      <c r="L16" s="76">
        <v>0</v>
      </c>
      <c r="M16" s="77">
        <f t="shared" si="2"/>
        <v>420.81596000000002</v>
      </c>
      <c r="N16" s="78">
        <f>[1]июль!N16</f>
        <v>0</v>
      </c>
      <c r="O16" s="78">
        <f>[1]июль!O16</f>
        <v>0</v>
      </c>
      <c r="P16" s="79">
        <f>[1]июль!P16</f>
        <v>0</v>
      </c>
      <c r="Q16" s="38"/>
      <c r="R16" s="38"/>
      <c r="S16" s="3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2.75" customHeight="1" thickBot="1" x14ac:dyDescent="0.25">
      <c r="A17" s="39"/>
      <c r="B17" s="18"/>
      <c r="C17" s="60" t="s">
        <v>21</v>
      </c>
      <c r="D17" s="71"/>
      <c r="E17" s="80">
        <f t="shared" si="0"/>
        <v>420.81596000000002</v>
      </c>
      <c r="F17" s="81">
        <f t="shared" si="0"/>
        <v>420.81596000000002</v>
      </c>
      <c r="G17" s="81">
        <f t="shared" si="0"/>
        <v>420.81596000000002</v>
      </c>
      <c r="H17" s="80">
        <f t="shared" si="1"/>
        <v>420.81596000000002</v>
      </c>
      <c r="I17" s="81">
        <f t="shared" si="1"/>
        <v>420.81596000000002</v>
      </c>
      <c r="J17" s="82">
        <f t="shared" si="1"/>
        <v>420.81596000000002</v>
      </c>
      <c r="K17" s="83">
        <f>[1]июль!K17</f>
        <v>0</v>
      </c>
      <c r="L17" s="84">
        <v>0</v>
      </c>
      <c r="M17" s="85">
        <f t="shared" si="2"/>
        <v>420.81596000000002</v>
      </c>
      <c r="N17" s="86">
        <f>[1]июль!N17</f>
        <v>0</v>
      </c>
      <c r="O17" s="86">
        <f>[1]июль!O17</f>
        <v>0</v>
      </c>
      <c r="P17" s="87">
        <f>[1]июль!P17</f>
        <v>0</v>
      </c>
      <c r="Q17" s="38"/>
      <c r="R17" s="38"/>
      <c r="S17" s="3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2.75" customHeight="1" x14ac:dyDescent="0.2">
      <c r="A18" s="39"/>
      <c r="B18" s="8" t="s">
        <v>23</v>
      </c>
      <c r="C18" s="88" t="s">
        <v>17</v>
      </c>
      <c r="D18" s="71"/>
      <c r="E18" s="63">
        <f t="shared" si="0"/>
        <v>1449.9909200000002</v>
      </c>
      <c r="F18" s="64">
        <f t="shared" si="0"/>
        <v>1449.9909200000002</v>
      </c>
      <c r="G18" s="64">
        <f t="shared" si="0"/>
        <v>1449.9909200000002</v>
      </c>
      <c r="H18" s="63">
        <f t="shared" si="1"/>
        <v>420.81596000000002</v>
      </c>
      <c r="I18" s="64">
        <f t="shared" si="1"/>
        <v>420.81596000000002</v>
      </c>
      <c r="J18" s="65">
        <f t="shared" si="1"/>
        <v>420.81596000000002</v>
      </c>
      <c r="K18" s="89">
        <f>[1]июль!K18</f>
        <v>1029.1749600000001</v>
      </c>
      <c r="L18" s="67">
        <v>0</v>
      </c>
      <c r="M18" s="90">
        <f t="shared" si="2"/>
        <v>420.81596000000002</v>
      </c>
      <c r="N18" s="69">
        <f>[1]июль!N18</f>
        <v>0</v>
      </c>
      <c r="O18" s="69">
        <f>[1]июль!O18</f>
        <v>0</v>
      </c>
      <c r="P18" s="70">
        <f>[1]июль!P18</f>
        <v>0</v>
      </c>
      <c r="Q18" s="38"/>
      <c r="R18" s="38"/>
      <c r="S18" s="3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2.75" customHeight="1" x14ac:dyDescent="0.2">
      <c r="A19" s="39"/>
      <c r="B19" s="39"/>
      <c r="C19" s="91" t="s">
        <v>19</v>
      </c>
      <c r="D19" s="71"/>
      <c r="E19" s="72">
        <f t="shared" si="0"/>
        <v>1633.9485599999998</v>
      </c>
      <c r="F19" s="73">
        <f t="shared" si="0"/>
        <v>1633.9485599999998</v>
      </c>
      <c r="G19" s="73">
        <f t="shared" si="0"/>
        <v>1633.9485599999998</v>
      </c>
      <c r="H19" s="72">
        <f t="shared" si="1"/>
        <v>420.81596000000002</v>
      </c>
      <c r="I19" s="73">
        <f t="shared" si="1"/>
        <v>420.81596000000002</v>
      </c>
      <c r="J19" s="74">
        <f t="shared" si="1"/>
        <v>420.81596000000002</v>
      </c>
      <c r="K19" s="92">
        <f>[1]июль!K19</f>
        <v>1213.1325999999999</v>
      </c>
      <c r="L19" s="76">
        <v>0</v>
      </c>
      <c r="M19" s="77">
        <f t="shared" si="2"/>
        <v>420.81596000000002</v>
      </c>
      <c r="N19" s="78">
        <f>[1]июль!N19</f>
        <v>0</v>
      </c>
      <c r="O19" s="78">
        <f>[1]июль!O19</f>
        <v>0</v>
      </c>
      <c r="P19" s="79">
        <f>[1]июль!P19</f>
        <v>0</v>
      </c>
      <c r="Q19" s="38"/>
      <c r="R19" s="38"/>
      <c r="S19" s="3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2.75" customHeight="1" x14ac:dyDescent="0.2">
      <c r="A20" s="39"/>
      <c r="B20" s="39"/>
      <c r="C20" s="91" t="s">
        <v>20</v>
      </c>
      <c r="D20" s="71"/>
      <c r="E20" s="72">
        <f t="shared" si="0"/>
        <v>1799.8029099999999</v>
      </c>
      <c r="F20" s="73">
        <f t="shared" si="0"/>
        <v>1799.8029099999999</v>
      </c>
      <c r="G20" s="73">
        <f t="shared" si="0"/>
        <v>1799.8029099999999</v>
      </c>
      <c r="H20" s="72">
        <f t="shared" si="1"/>
        <v>420.81596000000002</v>
      </c>
      <c r="I20" s="73">
        <f t="shared" si="1"/>
        <v>420.81596000000002</v>
      </c>
      <c r="J20" s="74">
        <f t="shared" si="1"/>
        <v>420.81596000000002</v>
      </c>
      <c r="K20" s="92">
        <f>[1]июль!K20</f>
        <v>1378.98695</v>
      </c>
      <c r="L20" s="76">
        <v>0</v>
      </c>
      <c r="M20" s="77">
        <f t="shared" si="2"/>
        <v>420.81596000000002</v>
      </c>
      <c r="N20" s="78">
        <f>[1]июль!N20</f>
        <v>0</v>
      </c>
      <c r="O20" s="78">
        <f>[1]июль!O20</f>
        <v>0</v>
      </c>
      <c r="P20" s="79">
        <f>[1]июль!P20</f>
        <v>0</v>
      </c>
      <c r="Q20" s="38"/>
      <c r="R20" s="38"/>
      <c r="S20" s="3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2.75" customHeight="1" thickBot="1" x14ac:dyDescent="0.25">
      <c r="A21" s="39"/>
      <c r="B21" s="39"/>
      <c r="C21" s="91" t="s">
        <v>21</v>
      </c>
      <c r="D21" s="71"/>
      <c r="E21" s="72">
        <f t="shared" si="0"/>
        <v>1537.8388599999998</v>
      </c>
      <c r="F21" s="73">
        <f t="shared" si="0"/>
        <v>1537.8388599999998</v>
      </c>
      <c r="G21" s="73">
        <f t="shared" si="0"/>
        <v>1537.8388599999998</v>
      </c>
      <c r="H21" s="80">
        <f t="shared" si="1"/>
        <v>420.81596000000002</v>
      </c>
      <c r="I21" s="81">
        <f t="shared" si="1"/>
        <v>420.81596000000002</v>
      </c>
      <c r="J21" s="82">
        <f t="shared" si="1"/>
        <v>420.81596000000002</v>
      </c>
      <c r="K21" s="92">
        <f>[1]июль!K21</f>
        <v>1117.0228999999999</v>
      </c>
      <c r="L21" s="76">
        <v>0</v>
      </c>
      <c r="M21" s="77">
        <f t="shared" si="2"/>
        <v>420.81596000000002</v>
      </c>
      <c r="N21" s="78">
        <f>[1]июль!N21</f>
        <v>0</v>
      </c>
      <c r="O21" s="78">
        <f>[1]июль!O21</f>
        <v>0</v>
      </c>
      <c r="P21" s="79">
        <f>[1]июль!P21</f>
        <v>0</v>
      </c>
      <c r="Q21" s="38"/>
      <c r="R21" s="38"/>
      <c r="S21" s="3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2.75" customHeight="1" thickBot="1" x14ac:dyDescent="0.25">
      <c r="A22" s="27" t="s">
        <v>28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38"/>
      <c r="R22" s="38"/>
      <c r="S22" s="3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2.75" customHeight="1" x14ac:dyDescent="0.2">
      <c r="A23" s="8" t="s">
        <v>22</v>
      </c>
      <c r="B23" s="8" t="s">
        <v>23</v>
      </c>
      <c r="C23" s="30" t="s">
        <v>17</v>
      </c>
      <c r="D23" s="31" t="s">
        <v>29</v>
      </c>
      <c r="E23" s="32">
        <f t="shared" ref="E23:G30" si="3">$K23+$L23+$M23+N23</f>
        <v>3.3427899999999999</v>
      </c>
      <c r="F23" s="33">
        <f t="shared" si="3"/>
        <v>3.3427899999999999</v>
      </c>
      <c r="G23" s="33">
        <f t="shared" si="3"/>
        <v>3.3427899999999999</v>
      </c>
      <c r="H23" s="32">
        <f t="shared" ref="H23:J30" si="4">$L23+$M23+N23</f>
        <v>1.47427</v>
      </c>
      <c r="I23" s="33">
        <f t="shared" si="4"/>
        <v>1.47427</v>
      </c>
      <c r="J23" s="93">
        <f t="shared" si="4"/>
        <v>1.47427</v>
      </c>
      <c r="K23" s="94">
        <v>1.86852</v>
      </c>
      <c r="L23" s="57">
        <f>L6</f>
        <v>2.6900000000000001E-3</v>
      </c>
      <c r="M23" s="95">
        <f>M10</f>
        <v>0.87463999999999997</v>
      </c>
      <c r="N23" s="33">
        <f>[1]июль!N23</f>
        <v>0.59694000000000003</v>
      </c>
      <c r="O23" s="37">
        <f>[1]июль!O23</f>
        <v>0.59694000000000003</v>
      </c>
      <c r="P23" s="34">
        <f>[1]июль!P23</f>
        <v>0.59694000000000003</v>
      </c>
      <c r="Q23" s="38"/>
      <c r="R23" s="38"/>
      <c r="S23" s="3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2.75" customHeight="1" x14ac:dyDescent="0.2">
      <c r="A24" s="39"/>
      <c r="B24" s="39"/>
      <c r="C24" s="40" t="s">
        <v>19</v>
      </c>
      <c r="D24" s="41"/>
      <c r="E24" s="42">
        <f t="shared" si="3"/>
        <v>3.3427899999999999</v>
      </c>
      <c r="F24" s="43">
        <f t="shared" si="3"/>
        <v>3.3427899999999999</v>
      </c>
      <c r="G24" s="43">
        <f t="shared" si="3"/>
        <v>3.3427899999999999</v>
      </c>
      <c r="H24" s="42">
        <f t="shared" si="4"/>
        <v>1.47427</v>
      </c>
      <c r="I24" s="43">
        <f t="shared" si="4"/>
        <v>1.47427</v>
      </c>
      <c r="J24" s="96">
        <f t="shared" si="4"/>
        <v>1.47427</v>
      </c>
      <c r="K24" s="97">
        <f>K$23</f>
        <v>1.86852</v>
      </c>
      <c r="L24" s="46">
        <f>L23</f>
        <v>2.6900000000000001E-3</v>
      </c>
      <c r="M24" s="98">
        <f>M23</f>
        <v>0.87463999999999997</v>
      </c>
      <c r="N24" s="43">
        <f>[1]июль!N24</f>
        <v>0.59694000000000003</v>
      </c>
      <c r="O24" s="47">
        <f>[1]июль!O24</f>
        <v>0.59694000000000003</v>
      </c>
      <c r="P24" s="44">
        <f>[1]июль!P24</f>
        <v>0.59694000000000003</v>
      </c>
      <c r="Q24" s="38"/>
      <c r="R24" s="38"/>
      <c r="S24" s="3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2.75" customHeight="1" x14ac:dyDescent="0.2">
      <c r="A25" s="39"/>
      <c r="B25" s="39"/>
      <c r="C25" s="40" t="s">
        <v>20</v>
      </c>
      <c r="D25" s="41"/>
      <c r="E25" s="42">
        <f t="shared" si="3"/>
        <v>3.3427899999999999</v>
      </c>
      <c r="F25" s="43">
        <f t="shared" si="3"/>
        <v>3.3427899999999999</v>
      </c>
      <c r="G25" s="43">
        <f t="shared" si="3"/>
        <v>3.3427899999999999</v>
      </c>
      <c r="H25" s="42">
        <f t="shared" si="4"/>
        <v>1.47427</v>
      </c>
      <c r="I25" s="43">
        <f t="shared" si="4"/>
        <v>1.47427</v>
      </c>
      <c r="J25" s="96">
        <f t="shared" si="4"/>
        <v>1.47427</v>
      </c>
      <c r="K25" s="97">
        <f>K$23</f>
        <v>1.86852</v>
      </c>
      <c r="L25" s="46">
        <f>L23</f>
        <v>2.6900000000000001E-3</v>
      </c>
      <c r="M25" s="98">
        <f>M23</f>
        <v>0.87463999999999997</v>
      </c>
      <c r="N25" s="43">
        <f>[1]июль!N25</f>
        <v>0.59694000000000003</v>
      </c>
      <c r="O25" s="47">
        <f>[1]июль!O25</f>
        <v>0.59694000000000003</v>
      </c>
      <c r="P25" s="44">
        <f>[1]июль!P25</f>
        <v>0.59694000000000003</v>
      </c>
      <c r="Q25" s="38"/>
      <c r="R25" s="38"/>
      <c r="S25" s="3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2.75" customHeight="1" thickBot="1" x14ac:dyDescent="0.25">
      <c r="A26" s="99"/>
      <c r="B26" s="39"/>
      <c r="C26" s="48" t="s">
        <v>21</v>
      </c>
      <c r="D26" s="41"/>
      <c r="E26" s="49">
        <f t="shared" si="3"/>
        <v>3.3427899999999999</v>
      </c>
      <c r="F26" s="50">
        <f t="shared" si="3"/>
        <v>3.3427899999999999</v>
      </c>
      <c r="G26" s="50">
        <f t="shared" si="3"/>
        <v>3.3427899999999999</v>
      </c>
      <c r="H26" s="49">
        <f t="shared" si="4"/>
        <v>1.47427</v>
      </c>
      <c r="I26" s="50">
        <f t="shared" si="4"/>
        <v>1.47427</v>
      </c>
      <c r="J26" s="100">
        <f t="shared" si="4"/>
        <v>1.47427</v>
      </c>
      <c r="K26" s="101">
        <f>K$23</f>
        <v>1.86852</v>
      </c>
      <c r="L26" s="53">
        <f>L23</f>
        <v>2.6900000000000001E-3</v>
      </c>
      <c r="M26" s="102">
        <f>M23</f>
        <v>0.87463999999999997</v>
      </c>
      <c r="N26" s="50">
        <f>[1]июль!N26</f>
        <v>0.59694000000000003</v>
      </c>
      <c r="O26" s="54">
        <f>[1]июль!O26</f>
        <v>0.59694000000000003</v>
      </c>
      <c r="P26" s="51">
        <f>[1]июль!P26</f>
        <v>0.59694000000000003</v>
      </c>
      <c r="Q26" s="38"/>
      <c r="R26" s="38"/>
      <c r="S26" s="3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2.75" customHeight="1" x14ac:dyDescent="0.2">
      <c r="A27" s="103" t="s">
        <v>25</v>
      </c>
      <c r="B27" s="39"/>
      <c r="C27" s="55" t="s">
        <v>17</v>
      </c>
      <c r="D27" s="59" t="s">
        <v>27</v>
      </c>
      <c r="E27" s="63">
        <f t="shared" si="3"/>
        <v>492.50662</v>
      </c>
      <c r="F27" s="64">
        <f t="shared" si="3"/>
        <v>492.50662</v>
      </c>
      <c r="G27" s="64">
        <f t="shared" si="3"/>
        <v>492.50662</v>
      </c>
      <c r="H27" s="63">
        <f t="shared" si="4"/>
        <v>420.81596000000002</v>
      </c>
      <c r="I27" s="64">
        <f t="shared" si="4"/>
        <v>420.81596000000002</v>
      </c>
      <c r="J27" s="64">
        <f t="shared" si="4"/>
        <v>420.81596000000002</v>
      </c>
      <c r="K27" s="104">
        <f>[1]июль!K27</f>
        <v>71.690659999999994</v>
      </c>
      <c r="L27" s="67">
        <v>0</v>
      </c>
      <c r="M27" s="105">
        <f>M14</f>
        <v>420.81596000000002</v>
      </c>
      <c r="N27" s="106">
        <f>[1]июль!N27</f>
        <v>0</v>
      </c>
      <c r="O27" s="107">
        <f>[1]июль!O27</f>
        <v>0</v>
      </c>
      <c r="P27" s="108">
        <f>[1]июль!P27</f>
        <v>0</v>
      </c>
      <c r="Q27" s="38"/>
      <c r="R27" s="38"/>
      <c r="S27" s="3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2.75" customHeight="1" x14ac:dyDescent="0.2">
      <c r="A28" s="39"/>
      <c r="B28" s="39"/>
      <c r="C28" s="58" t="s">
        <v>19</v>
      </c>
      <c r="D28" s="59"/>
      <c r="E28" s="72">
        <f t="shared" si="3"/>
        <v>492.50662</v>
      </c>
      <c r="F28" s="73">
        <f t="shared" si="3"/>
        <v>492.50662</v>
      </c>
      <c r="G28" s="73">
        <f t="shared" si="3"/>
        <v>492.50662</v>
      </c>
      <c r="H28" s="72">
        <f t="shared" si="4"/>
        <v>420.81596000000002</v>
      </c>
      <c r="I28" s="73">
        <f t="shared" si="4"/>
        <v>420.81596000000002</v>
      </c>
      <c r="J28" s="73">
        <f t="shared" si="4"/>
        <v>420.81596000000002</v>
      </c>
      <c r="K28" s="109">
        <f>K27</f>
        <v>71.690659999999994</v>
      </c>
      <c r="L28" s="76">
        <v>0</v>
      </c>
      <c r="M28" s="110">
        <f>M$27</f>
        <v>420.81596000000002</v>
      </c>
      <c r="N28" s="111">
        <f>[1]июль!N28</f>
        <v>0</v>
      </c>
      <c r="O28" s="112">
        <f>[1]июль!O28</f>
        <v>0</v>
      </c>
      <c r="P28" s="113">
        <f>[1]июль!P28</f>
        <v>0</v>
      </c>
      <c r="Q28" s="38"/>
      <c r="R28" s="38"/>
      <c r="S28" s="3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2.75" customHeight="1" x14ac:dyDescent="0.2">
      <c r="A29" s="39"/>
      <c r="B29" s="39"/>
      <c r="C29" s="58" t="s">
        <v>20</v>
      </c>
      <c r="D29" s="59"/>
      <c r="E29" s="72">
        <f t="shared" si="3"/>
        <v>492.50662</v>
      </c>
      <c r="F29" s="73">
        <f t="shared" si="3"/>
        <v>492.50662</v>
      </c>
      <c r="G29" s="73">
        <f t="shared" si="3"/>
        <v>492.50662</v>
      </c>
      <c r="H29" s="72">
        <f t="shared" si="4"/>
        <v>420.81596000000002</v>
      </c>
      <c r="I29" s="73">
        <f t="shared" si="4"/>
        <v>420.81596000000002</v>
      </c>
      <c r="J29" s="73">
        <f t="shared" si="4"/>
        <v>420.81596000000002</v>
      </c>
      <c r="K29" s="109">
        <f>K27</f>
        <v>71.690659999999994</v>
      </c>
      <c r="L29" s="76">
        <v>0</v>
      </c>
      <c r="M29" s="110">
        <f>M$27</f>
        <v>420.81596000000002</v>
      </c>
      <c r="N29" s="111">
        <f>[1]июль!N29</f>
        <v>0</v>
      </c>
      <c r="O29" s="112">
        <f>[1]июль!O29</f>
        <v>0</v>
      </c>
      <c r="P29" s="113">
        <f>[1]июль!P29</f>
        <v>0</v>
      </c>
      <c r="Q29" s="38"/>
      <c r="R29" s="38"/>
      <c r="S29" s="3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2.75" customHeight="1" thickBot="1" x14ac:dyDescent="0.25">
      <c r="A30" s="18"/>
      <c r="B30" s="18"/>
      <c r="C30" s="60" t="s">
        <v>21</v>
      </c>
      <c r="D30" s="61"/>
      <c r="E30" s="80">
        <f t="shared" si="3"/>
        <v>492.50662</v>
      </c>
      <c r="F30" s="81">
        <f t="shared" si="3"/>
        <v>492.50662</v>
      </c>
      <c r="G30" s="81">
        <f t="shared" si="3"/>
        <v>492.50662</v>
      </c>
      <c r="H30" s="80">
        <f t="shared" si="4"/>
        <v>420.81596000000002</v>
      </c>
      <c r="I30" s="81">
        <f t="shared" si="4"/>
        <v>420.81596000000002</v>
      </c>
      <c r="J30" s="81">
        <f t="shared" si="4"/>
        <v>420.81596000000002</v>
      </c>
      <c r="K30" s="114">
        <f>K27</f>
        <v>71.690659999999994</v>
      </c>
      <c r="L30" s="84">
        <v>0</v>
      </c>
      <c r="M30" s="115">
        <f>M$27</f>
        <v>420.81596000000002</v>
      </c>
      <c r="N30" s="116">
        <f>[1]июль!N30</f>
        <v>0</v>
      </c>
      <c r="O30" s="117">
        <f>[1]июль!O30</f>
        <v>0</v>
      </c>
      <c r="P30" s="118">
        <f>[1]июль!P30</f>
        <v>0</v>
      </c>
      <c r="Q30" s="38"/>
      <c r="R30" s="38"/>
      <c r="S30" s="3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3.5" customHeight="1" x14ac:dyDescent="0.2">
      <c r="A31" s="119"/>
      <c r="B31" s="119"/>
      <c r="C31" s="120"/>
      <c r="D31" s="119"/>
      <c r="E31" s="121"/>
      <c r="F31" s="121"/>
      <c r="G31" s="121"/>
      <c r="H31" s="122"/>
      <c r="I31" s="122"/>
      <c r="J31" s="122"/>
      <c r="K31" s="123"/>
      <c r="L31" s="123"/>
      <c r="M31" s="73"/>
      <c r="N31" s="124"/>
      <c r="O31" s="124"/>
      <c r="P31" s="1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t="s">
        <v>30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25" t="s">
        <v>31</v>
      </c>
      <c r="B33" s="125"/>
      <c r="C33" s="125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28.5" customHeight="1" x14ac:dyDescent="0.2"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6" spans="1:35" ht="29.25" customHeight="1" x14ac:dyDescent="0.2"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41" spans="1:35" ht="18" x14ac:dyDescent="0.25">
      <c r="A41" s="126"/>
      <c r="B41" s="126"/>
      <c r="C41" s="126"/>
      <c r="D41" s="126"/>
      <c r="E41" s="126"/>
      <c r="F41" s="126"/>
      <c r="G41" s="12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</sheetData>
  <mergeCells count="26">
    <mergeCell ref="A22:P22"/>
    <mergeCell ref="A23:A26"/>
    <mergeCell ref="B23:B30"/>
    <mergeCell ref="D23:D26"/>
    <mergeCell ref="A27:A30"/>
    <mergeCell ref="D27:D30"/>
    <mergeCell ref="A10:A13"/>
    <mergeCell ref="B10:B13"/>
    <mergeCell ref="D10:D13"/>
    <mergeCell ref="A14:A21"/>
    <mergeCell ref="B14:B17"/>
    <mergeCell ref="B18:B21"/>
    <mergeCell ref="K3:K4"/>
    <mergeCell ref="L3:L4"/>
    <mergeCell ref="M3:M4"/>
    <mergeCell ref="N3:P3"/>
    <mergeCell ref="A5:P5"/>
    <mergeCell ref="A6:A9"/>
    <mergeCell ref="B6:B9"/>
    <mergeCell ref="D6:D9"/>
    <mergeCell ref="A3:A4"/>
    <mergeCell ref="B3:B4"/>
    <mergeCell ref="C3:C4"/>
    <mergeCell ref="D3:D4"/>
    <mergeCell ref="E3:G3"/>
    <mergeCell ref="H3:J3"/>
  </mergeCells>
  <pageMargins left="0.7" right="0.7" top="0.75" bottom="0.75" header="0.3" footer="0.3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Шалов Мухамед Валерьевич</dc:creator>
  <cp:lastModifiedBy>Шалов Мухамед Валерьевич</cp:lastModifiedBy>
  <dcterms:created xsi:type="dcterms:W3CDTF">2019-08-13T07:48:59Z</dcterms:created>
  <dcterms:modified xsi:type="dcterms:W3CDTF">2019-08-13T07:51:11Z</dcterms:modified>
</cp:coreProperties>
</file>