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1"/>
  </bookViews>
  <sheets>
    <sheet name="октябрь" sheetId="1" r:id="rId1"/>
    <sheet name="ноябрь" sheetId="2" r:id="rId2"/>
  </sheets>
  <externalReferences>
    <externalReference r:id="rId5"/>
  </externalReferences>
  <definedNames>
    <definedName name="_xlnm.Print_Area" localSheetId="1">'ноябрь'!$A$1:$T$57</definedName>
    <definedName name="_xlnm.Print_Area" localSheetId="0">'октябрь'!$A$1:$T$57</definedName>
  </definedNames>
  <calcPr fullCalcOnLoad="1" refMode="R1C1"/>
</workbook>
</file>

<file path=xl/sharedStrings.xml><?xml version="1.0" encoding="utf-8"?>
<sst xmlns="http://schemas.openxmlformats.org/spreadsheetml/2006/main" count="194" uniqueCount="42">
  <si>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</si>
  <si>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</si>
  <si>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</si>
  <si>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</si>
  <si>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</si>
  <si>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</si>
  <si>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</si>
  <si>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Единица измерения</t>
  </si>
  <si>
    <t>Наименование</t>
  </si>
  <si>
    <t>руб.кВт.ч.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</si>
  <si>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</si>
  <si>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</si>
  <si>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</si>
  <si>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</si>
  <si>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</si>
  <si>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</si>
  <si>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</si>
  <si>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</si>
  <si>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</si>
  <si>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</si>
  <si>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</si>
  <si>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</si>
  <si>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</si>
  <si>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</si>
  <si>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</si>
  <si>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</si>
  <si>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</si>
  <si>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</si>
  <si>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</si>
  <si>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</si>
  <si>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</si>
  <si>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</si>
  <si>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</si>
  <si>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</si>
  <si>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</si>
  <si>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</si>
  <si>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</si>
  <si>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</si>
  <si>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</si>
  <si>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</si>
  <si>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Фактические цены на электроэнергию (мощность) за октябрь 2016</t>
  </si>
  <si>
    <t>Прогнозт цен на электроэнергию (мощность) на декабрь 2016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</si>
</sst>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0000CC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4" borderId="1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72" fontId="0" fillId="0" borderId="21" xfId="0" applyNumberForma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25" borderId="23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172" fontId="3" fillId="0" borderId="31" xfId="0" applyNumberFormat="1" applyFont="1" applyBorder="1" applyAlignment="1">
      <alignment/>
    </xf>
    <xf numFmtId="172" fontId="3" fillId="0" borderId="27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0" fontId="0" fillId="24" borderId="22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172" fontId="0" fillId="0" borderId="34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7" xfId="0" applyNumberFormat="1" applyBorder="1" applyAlignment="1">
      <alignment/>
    </xf>
    <xf numFmtId="0" fontId="3" fillId="26" borderId="34" xfId="0" applyFont="1" applyFill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37" xfId="0" applyFont="1" applyFill="1" applyBorder="1" applyAlignment="1">
      <alignment horizontal="center" vertical="center"/>
    </xf>
    <xf numFmtId="0" fontId="3" fillId="26" borderId="35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0" xfId="0" applyFill="1" applyBorder="1" applyAlignment="1">
      <alignment/>
    </xf>
    <xf numFmtId="41" fontId="0" fillId="0" borderId="41" xfId="0" applyNumberFormat="1" applyBorder="1" applyAlignment="1">
      <alignment horizontal="center"/>
    </xf>
    <xf numFmtId="41" fontId="0" fillId="0" borderId="39" xfId="0" applyNumberFormat="1" applyBorder="1" applyAlignment="1">
      <alignment horizontal="center"/>
    </xf>
    <xf numFmtId="41" fontId="0" fillId="0" borderId="40" xfId="0" applyNumberFormat="1" applyBorder="1" applyAlignment="1">
      <alignment horizontal="center"/>
    </xf>
    <xf numFmtId="0" fontId="3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2" fontId="3" fillId="0" borderId="41" xfId="0" applyNumberFormat="1" applyFont="1" applyBorder="1" applyAlignment="1">
      <alignment/>
    </xf>
    <xf numFmtId="172" fontId="3" fillId="0" borderId="39" xfId="0" applyNumberFormat="1" applyFont="1" applyBorder="1" applyAlignment="1">
      <alignment/>
    </xf>
    <xf numFmtId="172" fontId="3" fillId="0" borderId="4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1" fontId="0" fillId="0" borderId="32" xfId="0" applyNumberFormat="1" applyBorder="1" applyAlignment="1">
      <alignment horizontal="center"/>
    </xf>
    <xf numFmtId="41" fontId="0" fillId="0" borderId="27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26" fillId="0" borderId="41" xfId="0" applyFont="1" applyBorder="1" applyAlignment="1">
      <alignment/>
    </xf>
    <xf numFmtId="0" fontId="27" fillId="0" borderId="41" xfId="0" applyFont="1" applyFill="1" applyBorder="1" applyAlignment="1">
      <alignment/>
    </xf>
    <xf numFmtId="0" fontId="27" fillId="0" borderId="39" xfId="0" applyFont="1" applyFill="1" applyBorder="1" applyAlignment="1">
      <alignment/>
    </xf>
    <xf numFmtId="0" fontId="27" fillId="0" borderId="42" xfId="0" applyFont="1" applyFill="1" applyBorder="1" applyAlignment="1">
      <alignment/>
    </xf>
    <xf numFmtId="0" fontId="27" fillId="0" borderId="43" xfId="0" applyFont="1" applyFill="1" applyBorder="1" applyAlignment="1">
      <alignment/>
    </xf>
    <xf numFmtId="0" fontId="26" fillId="0" borderId="4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3" fillId="0" borderId="3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3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89" fontId="3" fillId="0" borderId="47" xfId="0" applyNumberFormat="1" applyFont="1" applyFill="1" applyBorder="1" applyAlignment="1">
      <alignment vertical="center" wrapText="1"/>
    </xf>
    <xf numFmtId="172" fontId="28" fillId="0" borderId="31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28" fillId="26" borderId="48" xfId="0" applyFont="1" applyFill="1" applyBorder="1" applyAlignment="1">
      <alignment/>
    </xf>
    <xf numFmtId="0" fontId="28" fillId="26" borderId="17" xfId="0" applyFont="1" applyFill="1" applyBorder="1" applyAlignment="1">
      <alignment/>
    </xf>
    <xf numFmtId="0" fontId="28" fillId="26" borderId="49" xfId="0" applyFont="1" applyFill="1" applyBorder="1" applyAlignment="1">
      <alignment/>
    </xf>
    <xf numFmtId="0" fontId="28" fillId="26" borderId="50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72" fontId="28" fillId="0" borderId="32" xfId="0" applyNumberFormat="1" applyFont="1" applyFill="1" applyBorder="1" applyAlignment="1">
      <alignment horizontal="center"/>
    </xf>
    <xf numFmtId="172" fontId="28" fillId="0" borderId="27" xfId="0" applyNumberFormat="1" applyFont="1" applyFill="1" applyBorder="1" applyAlignment="1">
      <alignment horizontal="center"/>
    </xf>
    <xf numFmtId="0" fontId="3" fillId="22" borderId="51" xfId="0" applyFont="1" applyFill="1" applyBorder="1" applyAlignment="1">
      <alignment horizontal="center"/>
    </xf>
    <xf numFmtId="0" fontId="3" fillId="22" borderId="52" xfId="0" applyFont="1" applyFill="1" applyBorder="1" applyAlignment="1">
      <alignment horizontal="center"/>
    </xf>
    <xf numFmtId="0" fontId="3" fillId="22" borderId="51" xfId="0" applyFont="1" applyFill="1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lov\&#1090;&#1072;&#1088;&#1080;&#1092;&#1099;\&#1056;&#1072;&#1073;&#1086;&#1090;&#1072;\&#1058;&#1072;&#1088;&#1080;&#1092;&#1099;\&#1055;&#1091;&#1073;&#1083;&#1080;&#1082;&#1091;&#1077;&#1084;&#1099;&#1077;%20&#1040;&#1058;&#1057;\2016\092016\20160901_FRSTF_ATS_REPORT_PUBLIC_F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51 (013) публ Ф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view="pageBreakPreview" zoomScale="84" zoomScaleSheetLayoutView="84" workbookViewId="0" topLeftCell="A1">
      <selection activeCell="U13" sqref="U13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5.125" style="0" customWidth="1"/>
    <col min="5" max="5" width="10.375" style="0" customWidth="1"/>
    <col min="6" max="9" width="12.625" style="0" customWidth="1"/>
    <col min="10" max="13" width="10.375" style="0" hidden="1" customWidth="1"/>
    <col min="14" max="14" width="12.37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5" width="9.125" style="6" customWidth="1"/>
  </cols>
  <sheetData>
    <row r="1" spans="1:20" ht="15.75">
      <c r="A1" s="3"/>
      <c r="B1" s="3" t="s">
        <v>40</v>
      </c>
      <c r="D1" s="5"/>
      <c r="E1" s="7"/>
      <c r="F1" s="3"/>
      <c r="G1" s="3"/>
      <c r="H1" s="3"/>
      <c r="I1" s="3"/>
      <c r="L1" s="5"/>
      <c r="N1" s="2"/>
      <c r="O1" s="2"/>
      <c r="P1" s="122"/>
      <c r="Q1" s="2"/>
      <c r="R1" s="2"/>
      <c r="S1" s="2"/>
      <c r="T1" s="2"/>
    </row>
    <row r="2" ht="13.5" thickBot="1">
      <c r="P2" s="123"/>
    </row>
    <row r="3" spans="1:25" ht="51" customHeight="1" thickBot="1">
      <c r="A3" s="143" t="s">
        <v>8</v>
      </c>
      <c r="B3" s="143" t="s">
        <v>24</v>
      </c>
      <c r="C3" s="160" t="s">
        <v>4</v>
      </c>
      <c r="D3" s="160" t="s">
        <v>17</v>
      </c>
      <c r="E3" s="143" t="s">
        <v>7</v>
      </c>
      <c r="F3" s="160" t="s">
        <v>37</v>
      </c>
      <c r="G3" s="161"/>
      <c r="H3" s="161"/>
      <c r="I3" s="162"/>
      <c r="J3" s="160" t="s">
        <v>38</v>
      </c>
      <c r="K3" s="161"/>
      <c r="L3" s="161"/>
      <c r="M3" s="162"/>
      <c r="N3" s="169" t="s">
        <v>5</v>
      </c>
      <c r="O3" s="172" t="s">
        <v>18</v>
      </c>
      <c r="P3" s="175" t="s">
        <v>39</v>
      </c>
      <c r="Q3" s="178" t="s">
        <v>34</v>
      </c>
      <c r="R3" s="179"/>
      <c r="S3" s="179"/>
      <c r="T3" s="180"/>
      <c r="U3"/>
      <c r="V3"/>
      <c r="W3"/>
      <c r="X3"/>
      <c r="Y3"/>
    </row>
    <row r="4" spans="1:25" ht="15.75" customHeight="1" thickBot="1">
      <c r="A4" s="144"/>
      <c r="B4" s="144"/>
      <c r="C4" s="163"/>
      <c r="D4" s="163"/>
      <c r="E4" s="144"/>
      <c r="F4" s="163"/>
      <c r="G4" s="164"/>
      <c r="H4" s="164"/>
      <c r="I4" s="165"/>
      <c r="J4" s="163"/>
      <c r="K4" s="164"/>
      <c r="L4" s="164"/>
      <c r="M4" s="165"/>
      <c r="N4" s="170"/>
      <c r="O4" s="173"/>
      <c r="P4" s="176"/>
      <c r="Q4" s="127">
        <f>Q5*Q6/100</f>
        <v>0.3013386</v>
      </c>
      <c r="R4" s="127">
        <f>R5*R6/100</f>
        <v>0.2768858</v>
      </c>
      <c r="S4" s="127">
        <f>S5*S6/100</f>
        <v>0.18856060000000002</v>
      </c>
      <c r="T4" s="127">
        <f>T5*T6/100</f>
        <v>0.11035380000000002</v>
      </c>
      <c r="U4"/>
      <c r="V4"/>
      <c r="W4"/>
      <c r="X4"/>
      <c r="Y4"/>
    </row>
    <row r="5" spans="1:25" ht="16.5" customHeight="1">
      <c r="A5" s="144"/>
      <c r="B5" s="144"/>
      <c r="C5" s="163"/>
      <c r="D5" s="163"/>
      <c r="E5" s="144"/>
      <c r="F5" s="163"/>
      <c r="G5" s="164"/>
      <c r="H5" s="164"/>
      <c r="I5" s="165"/>
      <c r="J5" s="163"/>
      <c r="K5" s="164"/>
      <c r="L5" s="164"/>
      <c r="M5" s="165"/>
      <c r="N5" s="170"/>
      <c r="O5" s="173"/>
      <c r="P5" s="176"/>
      <c r="Q5" s="130">
        <v>28.59</v>
      </c>
      <c r="R5" s="130">
        <v>26.27</v>
      </c>
      <c r="S5" s="130">
        <v>17.89</v>
      </c>
      <c r="T5" s="131">
        <v>10.47</v>
      </c>
      <c r="U5"/>
      <c r="V5"/>
      <c r="W5"/>
      <c r="X5"/>
      <c r="Y5"/>
    </row>
    <row r="6" spans="1:25" ht="16.5" customHeight="1">
      <c r="A6" s="144"/>
      <c r="B6" s="144"/>
      <c r="C6" s="163"/>
      <c r="D6" s="163"/>
      <c r="E6" s="144"/>
      <c r="F6" s="163"/>
      <c r="G6" s="164"/>
      <c r="H6" s="164"/>
      <c r="I6" s="165"/>
      <c r="J6" s="163"/>
      <c r="K6" s="164"/>
      <c r="L6" s="164"/>
      <c r="M6" s="165"/>
      <c r="N6" s="170"/>
      <c r="O6" s="173"/>
      <c r="P6" s="176"/>
      <c r="Q6" s="132">
        <v>1.054</v>
      </c>
      <c r="R6" s="132">
        <v>1.054</v>
      </c>
      <c r="S6" s="132">
        <v>1.054</v>
      </c>
      <c r="T6" s="133">
        <v>1.054</v>
      </c>
      <c r="U6"/>
      <c r="V6"/>
      <c r="W6"/>
      <c r="X6"/>
      <c r="Y6"/>
    </row>
    <row r="7" spans="1:25" ht="15" customHeight="1">
      <c r="A7" s="144"/>
      <c r="B7" s="144"/>
      <c r="C7" s="163"/>
      <c r="D7" s="163"/>
      <c r="E7" s="144"/>
      <c r="F7" s="166"/>
      <c r="G7" s="167"/>
      <c r="H7" s="167"/>
      <c r="I7" s="168"/>
      <c r="J7" s="166"/>
      <c r="K7" s="167"/>
      <c r="L7" s="167"/>
      <c r="M7" s="168"/>
      <c r="N7" s="170"/>
      <c r="O7" s="173"/>
      <c r="P7" s="176"/>
      <c r="Q7" s="181" t="s">
        <v>35</v>
      </c>
      <c r="R7" s="181"/>
      <c r="S7" s="181"/>
      <c r="T7" s="182"/>
      <c r="U7"/>
      <c r="V7"/>
      <c r="W7"/>
      <c r="X7"/>
      <c r="Y7"/>
    </row>
    <row r="8" spans="1:25" ht="39.75" customHeight="1" thickBot="1">
      <c r="A8" s="146"/>
      <c r="B8" s="146"/>
      <c r="C8" s="183"/>
      <c r="D8" s="183"/>
      <c r="E8" s="146"/>
      <c r="F8" s="59" t="s">
        <v>19</v>
      </c>
      <c r="G8" s="27" t="s">
        <v>20</v>
      </c>
      <c r="H8" s="27" t="s">
        <v>22</v>
      </c>
      <c r="I8" s="34" t="s">
        <v>21</v>
      </c>
      <c r="J8" s="59" t="s">
        <v>19</v>
      </c>
      <c r="K8" s="27" t="s">
        <v>20</v>
      </c>
      <c r="L8" s="27" t="s">
        <v>22</v>
      </c>
      <c r="M8" s="34" t="s">
        <v>21</v>
      </c>
      <c r="N8" s="171"/>
      <c r="O8" s="174"/>
      <c r="P8" s="177"/>
      <c r="Q8" s="28" t="s">
        <v>19</v>
      </c>
      <c r="R8" s="27" t="s">
        <v>20</v>
      </c>
      <c r="S8" s="27" t="s">
        <v>22</v>
      </c>
      <c r="T8" s="34" t="s">
        <v>21</v>
      </c>
      <c r="U8"/>
      <c r="V8"/>
      <c r="W8"/>
      <c r="X8"/>
      <c r="Y8"/>
    </row>
    <row r="9" spans="1:20" ht="15" customHeight="1" thickBot="1">
      <c r="A9" s="141" t="s">
        <v>31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</row>
    <row r="10" spans="1:20" ht="12.75" customHeight="1">
      <c r="A10" s="143" t="s">
        <v>12</v>
      </c>
      <c r="B10" s="143" t="s">
        <v>23</v>
      </c>
      <c r="C10" s="25" t="s">
        <v>0</v>
      </c>
      <c r="D10" s="147" t="s">
        <v>25</v>
      </c>
      <c r="E10" s="150" t="s">
        <v>26</v>
      </c>
      <c r="F10" s="35">
        <f>$N10+$O10+$P10+Q10</f>
        <v>3.60606</v>
      </c>
      <c r="G10" s="37">
        <f>$N10+$O10+$P10+R10</f>
        <v>3.57638</v>
      </c>
      <c r="H10" s="37">
        <f>$N10+$O10+$P10+S10</f>
        <v>3.46915</v>
      </c>
      <c r="I10" s="37">
        <f>$N10+$O10+$P10+T10</f>
        <v>3.37421</v>
      </c>
      <c r="J10" s="35">
        <f>$O10+$P10+Q10</f>
        <v>1.58246</v>
      </c>
      <c r="K10" s="37">
        <f>$O10+$P10+R10</f>
        <v>1.5527799999999998</v>
      </c>
      <c r="L10" s="37">
        <f>$O10+$P10+S10</f>
        <v>1.44555</v>
      </c>
      <c r="M10" s="43">
        <f>$O10+$P10+T10</f>
        <v>1.3506099999999999</v>
      </c>
      <c r="N10" s="134">
        <v>2.0236</v>
      </c>
      <c r="O10" s="87">
        <v>0.00265</v>
      </c>
      <c r="P10" s="87">
        <v>1.21399</v>
      </c>
      <c r="Q10" s="78">
        <f aca="true" t="shared" si="0" ref="Q10:T29">ROUND(Q$5*Q$6*$P10/100,5)</f>
        <v>0.36582</v>
      </c>
      <c r="R10" s="78">
        <f t="shared" si="0"/>
        <v>0.33614</v>
      </c>
      <c r="S10" s="78">
        <f t="shared" si="0"/>
        <v>0.22891</v>
      </c>
      <c r="T10" s="43">
        <f t="shared" si="0"/>
        <v>0.13397</v>
      </c>
    </row>
    <row r="11" spans="1:20" ht="12.75" customHeight="1">
      <c r="A11" s="144"/>
      <c r="B11" s="144"/>
      <c r="C11" s="10" t="s">
        <v>1</v>
      </c>
      <c r="D11" s="148"/>
      <c r="E11" s="151"/>
      <c r="F11" s="38">
        <f aca="true" t="shared" si="1" ref="F11:I45">$N11+$O11+$P11+Q11</f>
        <v>3.7548199999999996</v>
      </c>
      <c r="G11" s="36">
        <f t="shared" si="1"/>
        <v>3.7251399999999997</v>
      </c>
      <c r="H11" s="36">
        <f t="shared" si="1"/>
        <v>3.6179099999999997</v>
      </c>
      <c r="I11" s="36">
        <f t="shared" si="1"/>
        <v>3.52297</v>
      </c>
      <c r="J11" s="38">
        <f aca="true" t="shared" si="2" ref="J11:M45">$O11+$P11+Q11</f>
        <v>1.58246</v>
      </c>
      <c r="K11" s="36">
        <f t="shared" si="2"/>
        <v>1.5527799999999998</v>
      </c>
      <c r="L11" s="36">
        <f t="shared" si="2"/>
        <v>1.44555</v>
      </c>
      <c r="M11" s="44">
        <f t="shared" si="2"/>
        <v>1.3506099999999999</v>
      </c>
      <c r="N11" s="135">
        <v>2.17236</v>
      </c>
      <c r="O11" s="60">
        <f>O10</f>
        <v>0.00265</v>
      </c>
      <c r="P11" s="60">
        <f>P10</f>
        <v>1.21399</v>
      </c>
      <c r="Q11" s="79">
        <f t="shared" si="0"/>
        <v>0.36582</v>
      </c>
      <c r="R11" s="79">
        <f t="shared" si="0"/>
        <v>0.33614</v>
      </c>
      <c r="S11" s="79">
        <f t="shared" si="0"/>
        <v>0.22891</v>
      </c>
      <c r="T11" s="44">
        <f t="shared" si="0"/>
        <v>0.13397</v>
      </c>
    </row>
    <row r="12" spans="1:20" ht="12.75" customHeight="1">
      <c r="A12" s="144"/>
      <c r="B12" s="144"/>
      <c r="C12" s="10" t="s">
        <v>2</v>
      </c>
      <c r="D12" s="148"/>
      <c r="E12" s="151"/>
      <c r="F12" s="38">
        <f t="shared" si="1"/>
        <v>4.20996</v>
      </c>
      <c r="G12" s="36">
        <f t="shared" si="1"/>
        <v>4.18028</v>
      </c>
      <c r="H12" s="36">
        <f t="shared" si="1"/>
        <v>4.07305</v>
      </c>
      <c r="I12" s="36">
        <f t="shared" si="1"/>
        <v>3.97811</v>
      </c>
      <c r="J12" s="38">
        <f t="shared" si="2"/>
        <v>1.58246</v>
      </c>
      <c r="K12" s="36">
        <f t="shared" si="2"/>
        <v>1.5527799999999998</v>
      </c>
      <c r="L12" s="36">
        <f t="shared" si="2"/>
        <v>1.44555</v>
      </c>
      <c r="M12" s="44">
        <f t="shared" si="2"/>
        <v>1.3506099999999999</v>
      </c>
      <c r="N12" s="135">
        <v>2.6275</v>
      </c>
      <c r="O12" s="60">
        <f>O10</f>
        <v>0.00265</v>
      </c>
      <c r="P12" s="60">
        <f>P10</f>
        <v>1.21399</v>
      </c>
      <c r="Q12" s="79">
        <f t="shared" si="0"/>
        <v>0.36582</v>
      </c>
      <c r="R12" s="79">
        <f t="shared" si="0"/>
        <v>0.33614</v>
      </c>
      <c r="S12" s="79">
        <f t="shared" si="0"/>
        <v>0.22891</v>
      </c>
      <c r="T12" s="44">
        <f t="shared" si="0"/>
        <v>0.13397</v>
      </c>
    </row>
    <row r="13" spans="1:20" ht="12.75" customHeight="1" thickBot="1">
      <c r="A13" s="144"/>
      <c r="B13" s="146"/>
      <c r="C13" s="26" t="s">
        <v>3</v>
      </c>
      <c r="D13" s="149"/>
      <c r="E13" s="151"/>
      <c r="F13" s="45">
        <f t="shared" si="1"/>
        <v>4.95866</v>
      </c>
      <c r="G13" s="46">
        <f t="shared" si="1"/>
        <v>4.92898</v>
      </c>
      <c r="H13" s="46">
        <f t="shared" si="1"/>
        <v>4.82175</v>
      </c>
      <c r="I13" s="46">
        <f t="shared" si="1"/>
        <v>4.7268099999999995</v>
      </c>
      <c r="J13" s="45">
        <f t="shared" si="2"/>
        <v>1.58246</v>
      </c>
      <c r="K13" s="46">
        <f t="shared" si="2"/>
        <v>1.5527799999999998</v>
      </c>
      <c r="L13" s="46">
        <f t="shared" si="2"/>
        <v>1.44555</v>
      </c>
      <c r="M13" s="47">
        <f t="shared" si="2"/>
        <v>1.3506099999999999</v>
      </c>
      <c r="N13" s="136">
        <v>3.3762</v>
      </c>
      <c r="O13" s="61">
        <f>O10</f>
        <v>0.00265</v>
      </c>
      <c r="P13" s="61">
        <f>P10</f>
        <v>1.21399</v>
      </c>
      <c r="Q13" s="80">
        <f t="shared" si="0"/>
        <v>0.36582</v>
      </c>
      <c r="R13" s="80">
        <f t="shared" si="0"/>
        <v>0.33614</v>
      </c>
      <c r="S13" s="80">
        <f t="shared" si="0"/>
        <v>0.22891</v>
      </c>
      <c r="T13" s="47">
        <f t="shared" si="0"/>
        <v>0.13397</v>
      </c>
    </row>
    <row r="14" spans="1:20" ht="12.75" customHeight="1" hidden="1">
      <c r="A14" s="144"/>
      <c r="B14" s="96" t="s">
        <v>32</v>
      </c>
      <c r="C14" s="25" t="s">
        <v>0</v>
      </c>
      <c r="D14" s="39" t="s">
        <v>14</v>
      </c>
      <c r="E14" s="151"/>
      <c r="F14" s="40">
        <f t="shared" si="1"/>
        <v>2.69444</v>
      </c>
      <c r="G14" s="41">
        <f t="shared" si="1"/>
        <v>2.6818800000000005</v>
      </c>
      <c r="H14" s="41">
        <f t="shared" si="1"/>
        <v>2.6365300000000005</v>
      </c>
      <c r="I14" s="41">
        <f t="shared" si="1"/>
        <v>2.5963700000000003</v>
      </c>
      <c r="J14" s="40">
        <f t="shared" si="2"/>
        <v>0.6708400000000001</v>
      </c>
      <c r="K14" s="41">
        <f t="shared" si="2"/>
        <v>0.6582800000000001</v>
      </c>
      <c r="L14" s="41">
        <f t="shared" si="2"/>
        <v>0.6129300000000001</v>
      </c>
      <c r="M14" s="42">
        <f t="shared" si="2"/>
        <v>0.5727700000000001</v>
      </c>
      <c r="N14" s="41">
        <f>N$10</f>
        <v>2.0236</v>
      </c>
      <c r="O14" s="62">
        <f aca="true" t="shared" si="3" ref="O14:O33">O$10</f>
        <v>0.00265</v>
      </c>
      <c r="P14" s="88">
        <v>0.51346</v>
      </c>
      <c r="Q14" s="62">
        <f t="shared" si="0"/>
        <v>0.15473</v>
      </c>
      <c r="R14" s="62">
        <f t="shared" si="0"/>
        <v>0.14217</v>
      </c>
      <c r="S14" s="62">
        <f t="shared" si="0"/>
        <v>0.09682</v>
      </c>
      <c r="T14" s="42">
        <f t="shared" si="0"/>
        <v>0.05666</v>
      </c>
    </row>
    <row r="15" spans="1:20" ht="12.75" customHeight="1" hidden="1">
      <c r="A15" s="144"/>
      <c r="B15" s="97"/>
      <c r="C15" s="10"/>
      <c r="D15" s="18" t="s">
        <v>13</v>
      </c>
      <c r="E15" s="151"/>
      <c r="F15" s="13">
        <f t="shared" si="1"/>
        <v>3.18694</v>
      </c>
      <c r="G15" s="30">
        <f t="shared" si="1"/>
        <v>3.16513</v>
      </c>
      <c r="H15" s="30">
        <f t="shared" si="1"/>
        <v>3.08635</v>
      </c>
      <c r="I15" s="30">
        <f t="shared" si="1"/>
        <v>3.0166</v>
      </c>
      <c r="J15" s="13">
        <f t="shared" si="2"/>
        <v>1.16334</v>
      </c>
      <c r="K15" s="30">
        <f t="shared" si="2"/>
        <v>1.1415300000000002</v>
      </c>
      <c r="L15" s="30">
        <f t="shared" si="2"/>
        <v>1.06275</v>
      </c>
      <c r="M15" s="14">
        <f t="shared" si="2"/>
        <v>0.9930000000000001</v>
      </c>
      <c r="N15" s="30">
        <f>N$10</f>
        <v>2.0236</v>
      </c>
      <c r="O15" s="63">
        <f>O$10</f>
        <v>0.00265</v>
      </c>
      <c r="P15" s="89">
        <v>0.89192</v>
      </c>
      <c r="Q15" s="63">
        <f t="shared" si="0"/>
        <v>0.26877</v>
      </c>
      <c r="R15" s="63">
        <f t="shared" si="0"/>
        <v>0.24696</v>
      </c>
      <c r="S15" s="63">
        <f t="shared" si="0"/>
        <v>0.16818</v>
      </c>
      <c r="T15" s="14">
        <f t="shared" si="0"/>
        <v>0.09843</v>
      </c>
    </row>
    <row r="16" spans="1:20" ht="12.75" customHeight="1" hidden="1">
      <c r="A16" s="144"/>
      <c r="B16" s="97"/>
      <c r="C16" s="10"/>
      <c r="D16" s="19" t="s">
        <v>15</v>
      </c>
      <c r="E16" s="151"/>
      <c r="F16" s="15">
        <f t="shared" si="1"/>
        <v>5.46456</v>
      </c>
      <c r="G16" s="31">
        <f t="shared" si="1"/>
        <v>5.3999500000000005</v>
      </c>
      <c r="H16" s="31">
        <f t="shared" si="1"/>
        <v>5.16658</v>
      </c>
      <c r="I16" s="31">
        <f t="shared" si="1"/>
        <v>4.95995</v>
      </c>
      <c r="J16" s="15">
        <f t="shared" si="2"/>
        <v>3.44096</v>
      </c>
      <c r="K16" s="31">
        <f t="shared" si="2"/>
        <v>3.37635</v>
      </c>
      <c r="L16" s="31">
        <f t="shared" si="2"/>
        <v>3.1429799999999997</v>
      </c>
      <c r="M16" s="16">
        <f t="shared" si="2"/>
        <v>2.93635</v>
      </c>
      <c r="N16" s="31">
        <f>N$10</f>
        <v>2.0236</v>
      </c>
      <c r="O16" s="64">
        <f t="shared" si="3"/>
        <v>0.00265</v>
      </c>
      <c r="P16" s="90">
        <v>2.64213</v>
      </c>
      <c r="Q16" s="64">
        <f t="shared" si="0"/>
        <v>0.79618</v>
      </c>
      <c r="R16" s="64">
        <f t="shared" si="0"/>
        <v>0.73157</v>
      </c>
      <c r="S16" s="64">
        <f t="shared" si="0"/>
        <v>0.4982</v>
      </c>
      <c r="T16" s="16">
        <f t="shared" si="0"/>
        <v>0.29157</v>
      </c>
    </row>
    <row r="17" spans="1:20" ht="12.75" customHeight="1" hidden="1">
      <c r="A17" s="144"/>
      <c r="B17" s="97"/>
      <c r="C17" s="10"/>
      <c r="D17" s="20" t="s">
        <v>14</v>
      </c>
      <c r="E17" s="151"/>
      <c r="F17" s="11">
        <f t="shared" si="1"/>
        <v>2.69444</v>
      </c>
      <c r="G17" s="29">
        <f t="shared" si="1"/>
        <v>2.6818800000000005</v>
      </c>
      <c r="H17" s="29">
        <f t="shared" si="1"/>
        <v>2.6365300000000005</v>
      </c>
      <c r="I17" s="29">
        <f t="shared" si="1"/>
        <v>2.5963700000000003</v>
      </c>
      <c r="J17" s="11">
        <f t="shared" si="2"/>
        <v>0.6708400000000001</v>
      </c>
      <c r="K17" s="29">
        <f t="shared" si="2"/>
        <v>0.6582800000000001</v>
      </c>
      <c r="L17" s="29">
        <f t="shared" si="2"/>
        <v>0.6129300000000001</v>
      </c>
      <c r="M17" s="12">
        <f t="shared" si="2"/>
        <v>0.5727700000000001</v>
      </c>
      <c r="N17" s="29">
        <f>N$10</f>
        <v>2.0236</v>
      </c>
      <c r="O17" s="65">
        <f t="shared" si="3"/>
        <v>0.00265</v>
      </c>
      <c r="P17" s="91">
        <v>0.51346</v>
      </c>
      <c r="Q17" s="65">
        <f t="shared" si="0"/>
        <v>0.15473</v>
      </c>
      <c r="R17" s="65">
        <f t="shared" si="0"/>
        <v>0.14217</v>
      </c>
      <c r="S17" s="65">
        <f t="shared" si="0"/>
        <v>0.09682</v>
      </c>
      <c r="T17" s="12">
        <f t="shared" si="0"/>
        <v>0.05666</v>
      </c>
    </row>
    <row r="18" spans="1:20" ht="12.75" customHeight="1" hidden="1">
      <c r="A18" s="144"/>
      <c r="B18" s="97"/>
      <c r="C18" s="95"/>
      <c r="D18" s="21" t="s">
        <v>16</v>
      </c>
      <c r="E18" s="151"/>
      <c r="F18" s="15">
        <f t="shared" si="1"/>
        <v>3.93671</v>
      </c>
      <c r="G18" s="31">
        <f t="shared" si="1"/>
        <v>3.90081</v>
      </c>
      <c r="H18" s="31">
        <f t="shared" si="1"/>
        <v>3.77114</v>
      </c>
      <c r="I18" s="31">
        <f t="shared" si="1"/>
        <v>3.65633</v>
      </c>
      <c r="J18" s="15">
        <f t="shared" si="2"/>
        <v>1.91311</v>
      </c>
      <c r="K18" s="31">
        <f t="shared" si="2"/>
        <v>1.87721</v>
      </c>
      <c r="L18" s="31">
        <f t="shared" si="2"/>
        <v>1.74754</v>
      </c>
      <c r="M18" s="16">
        <f t="shared" si="2"/>
        <v>1.63273</v>
      </c>
      <c r="N18" s="31">
        <f>N$10</f>
        <v>2.0236</v>
      </c>
      <c r="O18" s="64">
        <f>O$10</f>
        <v>0.00265</v>
      </c>
      <c r="P18" s="90">
        <v>1.46807</v>
      </c>
      <c r="Q18" s="64">
        <f t="shared" si="0"/>
        <v>0.44239</v>
      </c>
      <c r="R18" s="64">
        <f t="shared" si="0"/>
        <v>0.40649</v>
      </c>
      <c r="S18" s="64">
        <f t="shared" si="0"/>
        <v>0.27682</v>
      </c>
      <c r="T18" s="16">
        <f t="shared" si="0"/>
        <v>0.16201</v>
      </c>
    </row>
    <row r="19" spans="1:20" ht="12.75" customHeight="1" hidden="1">
      <c r="A19" s="144"/>
      <c r="B19" s="97"/>
      <c r="C19" s="94" t="s">
        <v>1</v>
      </c>
      <c r="D19" s="17" t="s">
        <v>14</v>
      </c>
      <c r="E19" s="151"/>
      <c r="F19" s="40">
        <f t="shared" si="1"/>
        <v>2.8431999999999995</v>
      </c>
      <c r="G19" s="41">
        <f t="shared" si="1"/>
        <v>2.83064</v>
      </c>
      <c r="H19" s="41">
        <f t="shared" si="1"/>
        <v>2.78529</v>
      </c>
      <c r="I19" s="41">
        <f t="shared" si="1"/>
        <v>2.7451299999999996</v>
      </c>
      <c r="J19" s="40">
        <f t="shared" si="2"/>
        <v>0.6708400000000001</v>
      </c>
      <c r="K19" s="41">
        <f t="shared" si="2"/>
        <v>0.6582800000000001</v>
      </c>
      <c r="L19" s="41">
        <f t="shared" si="2"/>
        <v>0.6129300000000001</v>
      </c>
      <c r="M19" s="42">
        <f t="shared" si="2"/>
        <v>0.5727700000000001</v>
      </c>
      <c r="N19" s="41">
        <f>N$11</f>
        <v>2.17236</v>
      </c>
      <c r="O19" s="62">
        <f t="shared" si="3"/>
        <v>0.00265</v>
      </c>
      <c r="P19" s="71">
        <f>P$14</f>
        <v>0.51346</v>
      </c>
      <c r="Q19" s="62">
        <f t="shared" si="0"/>
        <v>0.15473</v>
      </c>
      <c r="R19" s="62">
        <f t="shared" si="0"/>
        <v>0.14217</v>
      </c>
      <c r="S19" s="62">
        <f t="shared" si="0"/>
        <v>0.09682</v>
      </c>
      <c r="T19" s="42">
        <f t="shared" si="0"/>
        <v>0.05666</v>
      </c>
    </row>
    <row r="20" spans="1:20" ht="12.75" customHeight="1" hidden="1">
      <c r="A20" s="144"/>
      <c r="B20" s="97"/>
      <c r="C20" s="10"/>
      <c r="D20" s="18" t="s">
        <v>13</v>
      </c>
      <c r="E20" s="151"/>
      <c r="F20" s="13">
        <f t="shared" si="1"/>
        <v>3.3357</v>
      </c>
      <c r="G20" s="30">
        <f t="shared" si="1"/>
        <v>3.3138900000000002</v>
      </c>
      <c r="H20" s="30">
        <f t="shared" si="1"/>
        <v>3.23511</v>
      </c>
      <c r="I20" s="30">
        <f t="shared" si="1"/>
        <v>3.16536</v>
      </c>
      <c r="J20" s="13">
        <f t="shared" si="2"/>
        <v>1.16334</v>
      </c>
      <c r="K20" s="30">
        <f t="shared" si="2"/>
        <v>1.1415300000000002</v>
      </c>
      <c r="L20" s="30">
        <f t="shared" si="2"/>
        <v>1.06275</v>
      </c>
      <c r="M20" s="14">
        <f t="shared" si="2"/>
        <v>0.9930000000000001</v>
      </c>
      <c r="N20" s="30">
        <f>N$11</f>
        <v>2.17236</v>
      </c>
      <c r="O20" s="63">
        <f>O$10</f>
        <v>0.00265</v>
      </c>
      <c r="P20" s="72">
        <f>P$15</f>
        <v>0.89192</v>
      </c>
      <c r="Q20" s="63">
        <f t="shared" si="0"/>
        <v>0.26877</v>
      </c>
      <c r="R20" s="63">
        <f t="shared" si="0"/>
        <v>0.24696</v>
      </c>
      <c r="S20" s="63">
        <f t="shared" si="0"/>
        <v>0.16818</v>
      </c>
      <c r="T20" s="14">
        <f t="shared" si="0"/>
        <v>0.09843</v>
      </c>
    </row>
    <row r="21" spans="1:20" ht="12.75" customHeight="1" hidden="1">
      <c r="A21" s="144"/>
      <c r="B21" s="97"/>
      <c r="C21" s="10"/>
      <c r="D21" s="19" t="s">
        <v>15</v>
      </c>
      <c r="E21" s="151"/>
      <c r="F21" s="15">
        <f t="shared" si="1"/>
        <v>5.61332</v>
      </c>
      <c r="G21" s="31">
        <f t="shared" si="1"/>
        <v>5.54871</v>
      </c>
      <c r="H21" s="31">
        <f t="shared" si="1"/>
        <v>5.31534</v>
      </c>
      <c r="I21" s="31">
        <f t="shared" si="1"/>
        <v>5.10871</v>
      </c>
      <c r="J21" s="15">
        <f t="shared" si="2"/>
        <v>3.44096</v>
      </c>
      <c r="K21" s="31">
        <f t="shared" si="2"/>
        <v>3.37635</v>
      </c>
      <c r="L21" s="31">
        <f t="shared" si="2"/>
        <v>3.1429799999999997</v>
      </c>
      <c r="M21" s="16">
        <f t="shared" si="2"/>
        <v>2.93635</v>
      </c>
      <c r="N21" s="31">
        <f>N$11</f>
        <v>2.17236</v>
      </c>
      <c r="O21" s="64">
        <f t="shared" si="3"/>
        <v>0.00265</v>
      </c>
      <c r="P21" s="73">
        <f>P$16</f>
        <v>2.64213</v>
      </c>
      <c r="Q21" s="64">
        <f t="shared" si="0"/>
        <v>0.79618</v>
      </c>
      <c r="R21" s="64">
        <f t="shared" si="0"/>
        <v>0.73157</v>
      </c>
      <c r="S21" s="64">
        <f t="shared" si="0"/>
        <v>0.4982</v>
      </c>
      <c r="T21" s="16">
        <f t="shared" si="0"/>
        <v>0.29157</v>
      </c>
    </row>
    <row r="22" spans="1:20" ht="12.75" customHeight="1" hidden="1">
      <c r="A22" s="144"/>
      <c r="B22" s="97"/>
      <c r="C22" s="10"/>
      <c r="D22" s="20" t="s">
        <v>14</v>
      </c>
      <c r="E22" s="151"/>
      <c r="F22" s="11">
        <f t="shared" si="1"/>
        <v>2.8431999999999995</v>
      </c>
      <c r="G22" s="29">
        <f t="shared" si="1"/>
        <v>2.83064</v>
      </c>
      <c r="H22" s="29">
        <f t="shared" si="1"/>
        <v>2.78529</v>
      </c>
      <c r="I22" s="29">
        <f t="shared" si="1"/>
        <v>2.7451299999999996</v>
      </c>
      <c r="J22" s="11">
        <f t="shared" si="2"/>
        <v>0.6708400000000001</v>
      </c>
      <c r="K22" s="29">
        <f t="shared" si="2"/>
        <v>0.6582800000000001</v>
      </c>
      <c r="L22" s="29">
        <f t="shared" si="2"/>
        <v>0.6129300000000001</v>
      </c>
      <c r="M22" s="12">
        <f t="shared" si="2"/>
        <v>0.5727700000000001</v>
      </c>
      <c r="N22" s="29">
        <f>N$11</f>
        <v>2.17236</v>
      </c>
      <c r="O22" s="65">
        <f t="shared" si="3"/>
        <v>0.00265</v>
      </c>
      <c r="P22" s="74">
        <f>P$17</f>
        <v>0.51346</v>
      </c>
      <c r="Q22" s="65">
        <f t="shared" si="0"/>
        <v>0.15473</v>
      </c>
      <c r="R22" s="65">
        <f t="shared" si="0"/>
        <v>0.14217</v>
      </c>
      <c r="S22" s="65">
        <f t="shared" si="0"/>
        <v>0.09682</v>
      </c>
      <c r="T22" s="12">
        <f t="shared" si="0"/>
        <v>0.05666</v>
      </c>
    </row>
    <row r="23" spans="1:20" ht="12.75" customHeight="1" hidden="1">
      <c r="A23" s="144"/>
      <c r="B23" s="97"/>
      <c r="C23" s="95"/>
      <c r="D23" s="21" t="s">
        <v>16</v>
      </c>
      <c r="E23" s="151"/>
      <c r="F23" s="15">
        <f t="shared" si="1"/>
        <v>4.08547</v>
      </c>
      <c r="G23" s="31">
        <f t="shared" si="1"/>
        <v>4.04957</v>
      </c>
      <c r="H23" s="31">
        <f t="shared" si="1"/>
        <v>3.9198999999999997</v>
      </c>
      <c r="I23" s="31">
        <f t="shared" si="1"/>
        <v>3.80509</v>
      </c>
      <c r="J23" s="15">
        <f t="shared" si="2"/>
        <v>1.91311</v>
      </c>
      <c r="K23" s="31">
        <f t="shared" si="2"/>
        <v>1.87721</v>
      </c>
      <c r="L23" s="31">
        <f t="shared" si="2"/>
        <v>1.74754</v>
      </c>
      <c r="M23" s="16">
        <f t="shared" si="2"/>
        <v>1.63273</v>
      </c>
      <c r="N23" s="31">
        <f>N$11</f>
        <v>2.17236</v>
      </c>
      <c r="O23" s="64">
        <f>O$10</f>
        <v>0.00265</v>
      </c>
      <c r="P23" s="73">
        <f>P$18</f>
        <v>1.46807</v>
      </c>
      <c r="Q23" s="64">
        <f t="shared" si="0"/>
        <v>0.44239</v>
      </c>
      <c r="R23" s="64">
        <f t="shared" si="0"/>
        <v>0.40649</v>
      </c>
      <c r="S23" s="64">
        <f t="shared" si="0"/>
        <v>0.27682</v>
      </c>
      <c r="T23" s="16">
        <f t="shared" si="0"/>
        <v>0.16201</v>
      </c>
    </row>
    <row r="24" spans="1:20" ht="12.75" customHeight="1" hidden="1">
      <c r="A24" s="144"/>
      <c r="B24" s="97"/>
      <c r="C24" s="157" t="s">
        <v>2</v>
      </c>
      <c r="D24" s="17" t="s">
        <v>14</v>
      </c>
      <c r="E24" s="151"/>
      <c r="F24" s="40">
        <f t="shared" si="1"/>
        <v>3.2983399999999996</v>
      </c>
      <c r="G24" s="41">
        <f t="shared" si="1"/>
        <v>3.28578</v>
      </c>
      <c r="H24" s="41">
        <f t="shared" si="1"/>
        <v>3.24043</v>
      </c>
      <c r="I24" s="41">
        <f t="shared" si="1"/>
        <v>3.2002699999999997</v>
      </c>
      <c r="J24" s="40">
        <f t="shared" si="2"/>
        <v>0.6708400000000001</v>
      </c>
      <c r="K24" s="41">
        <f t="shared" si="2"/>
        <v>0.6582800000000001</v>
      </c>
      <c r="L24" s="41">
        <f t="shared" si="2"/>
        <v>0.6129300000000001</v>
      </c>
      <c r="M24" s="42">
        <f t="shared" si="2"/>
        <v>0.5727700000000001</v>
      </c>
      <c r="N24" s="41">
        <f>N$12</f>
        <v>2.6275</v>
      </c>
      <c r="O24" s="62">
        <f t="shared" si="3"/>
        <v>0.00265</v>
      </c>
      <c r="P24" s="71">
        <f>P$14</f>
        <v>0.51346</v>
      </c>
      <c r="Q24" s="62">
        <f t="shared" si="0"/>
        <v>0.15473</v>
      </c>
      <c r="R24" s="62">
        <f t="shared" si="0"/>
        <v>0.14217</v>
      </c>
      <c r="S24" s="62">
        <f t="shared" si="0"/>
        <v>0.09682</v>
      </c>
      <c r="T24" s="42">
        <f t="shared" si="0"/>
        <v>0.05666</v>
      </c>
    </row>
    <row r="25" spans="1:20" ht="12.75" customHeight="1" hidden="1">
      <c r="A25" s="144"/>
      <c r="B25" s="97"/>
      <c r="C25" s="158"/>
      <c r="D25" s="18" t="s">
        <v>13</v>
      </c>
      <c r="E25" s="151"/>
      <c r="F25" s="13">
        <f t="shared" si="1"/>
        <v>3.79084</v>
      </c>
      <c r="G25" s="30">
        <f t="shared" si="1"/>
        <v>3.7690300000000003</v>
      </c>
      <c r="H25" s="30">
        <f t="shared" si="1"/>
        <v>3.6902500000000003</v>
      </c>
      <c r="I25" s="30">
        <f t="shared" si="1"/>
        <v>3.6205000000000003</v>
      </c>
      <c r="J25" s="13">
        <f t="shared" si="2"/>
        <v>1.16334</v>
      </c>
      <c r="K25" s="30">
        <f t="shared" si="2"/>
        <v>1.1415300000000002</v>
      </c>
      <c r="L25" s="30">
        <f t="shared" si="2"/>
        <v>1.06275</v>
      </c>
      <c r="M25" s="14">
        <f t="shared" si="2"/>
        <v>0.9930000000000001</v>
      </c>
      <c r="N25" s="30">
        <f>N$12</f>
        <v>2.6275</v>
      </c>
      <c r="O25" s="63">
        <f>O$10</f>
        <v>0.00265</v>
      </c>
      <c r="P25" s="72">
        <f>P$15</f>
        <v>0.89192</v>
      </c>
      <c r="Q25" s="63">
        <f t="shared" si="0"/>
        <v>0.26877</v>
      </c>
      <c r="R25" s="63">
        <f t="shared" si="0"/>
        <v>0.24696</v>
      </c>
      <c r="S25" s="63">
        <f t="shared" si="0"/>
        <v>0.16818</v>
      </c>
      <c r="T25" s="14">
        <f t="shared" si="0"/>
        <v>0.09843</v>
      </c>
    </row>
    <row r="26" spans="1:20" ht="12.75" customHeight="1" hidden="1">
      <c r="A26" s="144"/>
      <c r="B26" s="97"/>
      <c r="C26" s="158"/>
      <c r="D26" s="19" t="s">
        <v>15</v>
      </c>
      <c r="E26" s="151"/>
      <c r="F26" s="15">
        <f t="shared" si="1"/>
        <v>6.06846</v>
      </c>
      <c r="G26" s="31">
        <f t="shared" si="1"/>
        <v>6.00385</v>
      </c>
      <c r="H26" s="31">
        <f t="shared" si="1"/>
        <v>5.77048</v>
      </c>
      <c r="I26" s="31">
        <f t="shared" si="1"/>
        <v>5.56385</v>
      </c>
      <c r="J26" s="15">
        <f t="shared" si="2"/>
        <v>3.44096</v>
      </c>
      <c r="K26" s="31">
        <f t="shared" si="2"/>
        <v>3.37635</v>
      </c>
      <c r="L26" s="31">
        <f t="shared" si="2"/>
        <v>3.1429799999999997</v>
      </c>
      <c r="M26" s="16">
        <f t="shared" si="2"/>
        <v>2.93635</v>
      </c>
      <c r="N26" s="31">
        <f>N$12</f>
        <v>2.6275</v>
      </c>
      <c r="O26" s="64">
        <f t="shared" si="3"/>
        <v>0.00265</v>
      </c>
      <c r="P26" s="73">
        <f>P$16</f>
        <v>2.64213</v>
      </c>
      <c r="Q26" s="64">
        <f t="shared" si="0"/>
        <v>0.79618</v>
      </c>
      <c r="R26" s="64">
        <f t="shared" si="0"/>
        <v>0.73157</v>
      </c>
      <c r="S26" s="64">
        <f t="shared" si="0"/>
        <v>0.4982</v>
      </c>
      <c r="T26" s="16">
        <f t="shared" si="0"/>
        <v>0.29157</v>
      </c>
    </row>
    <row r="27" spans="1:20" ht="12.75" customHeight="1" hidden="1">
      <c r="A27" s="144"/>
      <c r="B27" s="97"/>
      <c r="C27" s="158"/>
      <c r="D27" s="20" t="s">
        <v>14</v>
      </c>
      <c r="E27" s="151"/>
      <c r="F27" s="11">
        <f t="shared" si="1"/>
        <v>3.2983399999999996</v>
      </c>
      <c r="G27" s="29">
        <f t="shared" si="1"/>
        <v>3.28578</v>
      </c>
      <c r="H27" s="29">
        <f t="shared" si="1"/>
        <v>3.24043</v>
      </c>
      <c r="I27" s="29">
        <f t="shared" si="1"/>
        <v>3.2002699999999997</v>
      </c>
      <c r="J27" s="11">
        <f t="shared" si="2"/>
        <v>0.6708400000000001</v>
      </c>
      <c r="K27" s="29">
        <f t="shared" si="2"/>
        <v>0.6582800000000001</v>
      </c>
      <c r="L27" s="29">
        <f t="shared" si="2"/>
        <v>0.6129300000000001</v>
      </c>
      <c r="M27" s="12">
        <f t="shared" si="2"/>
        <v>0.5727700000000001</v>
      </c>
      <c r="N27" s="29">
        <f>N$12</f>
        <v>2.6275</v>
      </c>
      <c r="O27" s="65">
        <f t="shared" si="3"/>
        <v>0.00265</v>
      </c>
      <c r="P27" s="74">
        <f>P$17</f>
        <v>0.51346</v>
      </c>
      <c r="Q27" s="65">
        <f t="shared" si="0"/>
        <v>0.15473</v>
      </c>
      <c r="R27" s="65">
        <f t="shared" si="0"/>
        <v>0.14217</v>
      </c>
      <c r="S27" s="65">
        <f t="shared" si="0"/>
        <v>0.09682</v>
      </c>
      <c r="T27" s="12">
        <f t="shared" si="0"/>
        <v>0.05666</v>
      </c>
    </row>
    <row r="28" spans="1:20" ht="12.75" customHeight="1" hidden="1">
      <c r="A28" s="144"/>
      <c r="B28" s="97"/>
      <c r="C28" s="159"/>
      <c r="D28" s="21" t="s">
        <v>16</v>
      </c>
      <c r="E28" s="151"/>
      <c r="F28" s="15">
        <f t="shared" si="1"/>
        <v>4.540609999999999</v>
      </c>
      <c r="G28" s="31">
        <f t="shared" si="1"/>
        <v>4.504709999999999</v>
      </c>
      <c r="H28" s="31">
        <f t="shared" si="1"/>
        <v>4.375039999999999</v>
      </c>
      <c r="I28" s="31">
        <f t="shared" si="1"/>
        <v>4.26023</v>
      </c>
      <c r="J28" s="15">
        <f t="shared" si="2"/>
        <v>1.91311</v>
      </c>
      <c r="K28" s="31">
        <f t="shared" si="2"/>
        <v>1.87721</v>
      </c>
      <c r="L28" s="31">
        <f t="shared" si="2"/>
        <v>1.74754</v>
      </c>
      <c r="M28" s="16">
        <f t="shared" si="2"/>
        <v>1.63273</v>
      </c>
      <c r="N28" s="31">
        <f>N$12</f>
        <v>2.6275</v>
      </c>
      <c r="O28" s="64">
        <f t="shared" si="3"/>
        <v>0.00265</v>
      </c>
      <c r="P28" s="73">
        <f>P$18</f>
        <v>1.46807</v>
      </c>
      <c r="Q28" s="64">
        <f t="shared" si="0"/>
        <v>0.44239</v>
      </c>
      <c r="R28" s="64">
        <f t="shared" si="0"/>
        <v>0.40649</v>
      </c>
      <c r="S28" s="64">
        <f t="shared" si="0"/>
        <v>0.27682</v>
      </c>
      <c r="T28" s="16">
        <f t="shared" si="0"/>
        <v>0.16201</v>
      </c>
    </row>
    <row r="29" spans="1:20" ht="12.75" customHeight="1" hidden="1">
      <c r="A29" s="144"/>
      <c r="B29" s="97"/>
      <c r="C29" s="10" t="s">
        <v>3</v>
      </c>
      <c r="D29" s="17" t="s">
        <v>14</v>
      </c>
      <c r="E29" s="151"/>
      <c r="F29" s="11">
        <f t="shared" si="1"/>
        <v>4.04704</v>
      </c>
      <c r="G29" s="29">
        <f t="shared" si="1"/>
        <v>4.03448</v>
      </c>
      <c r="H29" s="29">
        <f t="shared" si="1"/>
        <v>3.9891300000000003</v>
      </c>
      <c r="I29" s="29">
        <f t="shared" si="1"/>
        <v>3.94897</v>
      </c>
      <c r="J29" s="11">
        <f t="shared" si="2"/>
        <v>0.6708400000000001</v>
      </c>
      <c r="K29" s="29">
        <f t="shared" si="2"/>
        <v>0.6582800000000001</v>
      </c>
      <c r="L29" s="29">
        <f t="shared" si="2"/>
        <v>0.6129300000000001</v>
      </c>
      <c r="M29" s="12">
        <f t="shared" si="2"/>
        <v>0.5727700000000001</v>
      </c>
      <c r="N29" s="29">
        <f>N$13</f>
        <v>3.3762</v>
      </c>
      <c r="O29" s="65">
        <f t="shared" si="3"/>
        <v>0.00265</v>
      </c>
      <c r="P29" s="65">
        <f>P$14</f>
        <v>0.51346</v>
      </c>
      <c r="Q29" s="65">
        <f t="shared" si="0"/>
        <v>0.15473</v>
      </c>
      <c r="R29" s="65">
        <f t="shared" si="0"/>
        <v>0.14217</v>
      </c>
      <c r="S29" s="65">
        <f t="shared" si="0"/>
        <v>0.09682</v>
      </c>
      <c r="T29" s="12">
        <f t="shared" si="0"/>
        <v>0.05666</v>
      </c>
    </row>
    <row r="30" spans="1:20" ht="12.75" customHeight="1" hidden="1">
      <c r="A30" s="144"/>
      <c r="B30" s="97"/>
      <c r="C30" s="10"/>
      <c r="D30" s="18" t="s">
        <v>13</v>
      </c>
      <c r="E30" s="151"/>
      <c r="F30" s="13">
        <f t="shared" si="1"/>
        <v>4.53954</v>
      </c>
      <c r="G30" s="30">
        <f t="shared" si="1"/>
        <v>4.517729999999999</v>
      </c>
      <c r="H30" s="30">
        <f t="shared" si="1"/>
        <v>4.43895</v>
      </c>
      <c r="I30" s="30">
        <f t="shared" si="1"/>
        <v>4.369199999999999</v>
      </c>
      <c r="J30" s="13">
        <f t="shared" si="2"/>
        <v>1.16334</v>
      </c>
      <c r="K30" s="30">
        <f t="shared" si="2"/>
        <v>1.1415300000000002</v>
      </c>
      <c r="L30" s="30">
        <f t="shared" si="2"/>
        <v>1.06275</v>
      </c>
      <c r="M30" s="14">
        <f t="shared" si="2"/>
        <v>0.9930000000000001</v>
      </c>
      <c r="N30" s="30">
        <f>N$13</f>
        <v>3.3762</v>
      </c>
      <c r="O30" s="63">
        <f t="shared" si="3"/>
        <v>0.00265</v>
      </c>
      <c r="P30" s="63">
        <f>P$15</f>
        <v>0.89192</v>
      </c>
      <c r="Q30" s="63">
        <f aca="true" t="shared" si="4" ref="Q30:T45">ROUND(Q$5*Q$6*$P30/100,5)</f>
        <v>0.26877</v>
      </c>
      <c r="R30" s="63">
        <f t="shared" si="4"/>
        <v>0.24696</v>
      </c>
      <c r="S30" s="63">
        <f t="shared" si="4"/>
        <v>0.16818</v>
      </c>
      <c r="T30" s="14">
        <f t="shared" si="4"/>
        <v>0.09843</v>
      </c>
    </row>
    <row r="31" spans="1:20" ht="12.75" customHeight="1" hidden="1">
      <c r="A31" s="144"/>
      <c r="B31" s="97"/>
      <c r="C31" s="10"/>
      <c r="D31" s="19" t="s">
        <v>15</v>
      </c>
      <c r="E31" s="151"/>
      <c r="F31" s="15">
        <f t="shared" si="1"/>
        <v>6.817159999999999</v>
      </c>
      <c r="G31" s="31">
        <f t="shared" si="1"/>
        <v>6.752549999999999</v>
      </c>
      <c r="H31" s="31">
        <f t="shared" si="1"/>
        <v>6.5191799999999995</v>
      </c>
      <c r="I31" s="31">
        <f t="shared" si="1"/>
        <v>6.31255</v>
      </c>
      <c r="J31" s="15">
        <f t="shared" si="2"/>
        <v>3.44096</v>
      </c>
      <c r="K31" s="31">
        <f t="shared" si="2"/>
        <v>3.37635</v>
      </c>
      <c r="L31" s="31">
        <f t="shared" si="2"/>
        <v>3.1429799999999997</v>
      </c>
      <c r="M31" s="16">
        <f t="shared" si="2"/>
        <v>2.93635</v>
      </c>
      <c r="N31" s="31">
        <f>N$13</f>
        <v>3.3762</v>
      </c>
      <c r="O31" s="64">
        <f t="shared" si="3"/>
        <v>0.00265</v>
      </c>
      <c r="P31" s="64">
        <f>P$16</f>
        <v>2.64213</v>
      </c>
      <c r="Q31" s="64">
        <f t="shared" si="4"/>
        <v>0.79618</v>
      </c>
      <c r="R31" s="64">
        <f t="shared" si="4"/>
        <v>0.73157</v>
      </c>
      <c r="S31" s="64">
        <f t="shared" si="4"/>
        <v>0.4982</v>
      </c>
      <c r="T31" s="16">
        <f t="shared" si="4"/>
        <v>0.29157</v>
      </c>
    </row>
    <row r="32" spans="1:20" ht="12.75" customHeight="1" hidden="1">
      <c r="A32" s="144"/>
      <c r="B32" s="97"/>
      <c r="C32" s="10"/>
      <c r="D32" s="20" t="s">
        <v>14</v>
      </c>
      <c r="E32" s="151"/>
      <c r="F32" s="11">
        <f t="shared" si="1"/>
        <v>4.04704</v>
      </c>
      <c r="G32" s="29">
        <f t="shared" si="1"/>
        <v>4.03448</v>
      </c>
      <c r="H32" s="29">
        <f t="shared" si="1"/>
        <v>3.9891300000000003</v>
      </c>
      <c r="I32" s="29">
        <f t="shared" si="1"/>
        <v>3.94897</v>
      </c>
      <c r="J32" s="11">
        <f t="shared" si="2"/>
        <v>0.6708400000000001</v>
      </c>
      <c r="K32" s="29">
        <f t="shared" si="2"/>
        <v>0.6582800000000001</v>
      </c>
      <c r="L32" s="29">
        <f t="shared" si="2"/>
        <v>0.6129300000000001</v>
      </c>
      <c r="M32" s="12">
        <f t="shared" si="2"/>
        <v>0.5727700000000001</v>
      </c>
      <c r="N32" s="29">
        <f>N$13</f>
        <v>3.3762</v>
      </c>
      <c r="O32" s="65">
        <f t="shared" si="3"/>
        <v>0.00265</v>
      </c>
      <c r="P32" s="65">
        <f>P$17</f>
        <v>0.51346</v>
      </c>
      <c r="Q32" s="65">
        <f t="shared" si="4"/>
        <v>0.15473</v>
      </c>
      <c r="R32" s="65">
        <f t="shared" si="4"/>
        <v>0.14217</v>
      </c>
      <c r="S32" s="65">
        <f t="shared" si="4"/>
        <v>0.09682</v>
      </c>
      <c r="T32" s="12">
        <f t="shared" si="4"/>
        <v>0.05666</v>
      </c>
    </row>
    <row r="33" spans="1:20" ht="12.75" customHeight="1" hidden="1">
      <c r="A33" s="146"/>
      <c r="B33" s="98"/>
      <c r="C33" s="26"/>
      <c r="D33" s="32" t="s">
        <v>16</v>
      </c>
      <c r="E33" s="156"/>
      <c r="F33" s="22">
        <f t="shared" si="1"/>
        <v>5.2893099999999995</v>
      </c>
      <c r="G33" s="33">
        <f t="shared" si="1"/>
        <v>5.25341</v>
      </c>
      <c r="H33" s="33">
        <f t="shared" si="1"/>
        <v>5.12374</v>
      </c>
      <c r="I33" s="33">
        <f t="shared" si="1"/>
        <v>5.008929999999999</v>
      </c>
      <c r="J33" s="22">
        <f t="shared" si="2"/>
        <v>1.91311</v>
      </c>
      <c r="K33" s="33">
        <f t="shared" si="2"/>
        <v>1.87721</v>
      </c>
      <c r="L33" s="33">
        <f t="shared" si="2"/>
        <v>1.74754</v>
      </c>
      <c r="M33" s="23">
        <f t="shared" si="2"/>
        <v>1.63273</v>
      </c>
      <c r="N33" s="33">
        <f>N$13</f>
        <v>3.3762</v>
      </c>
      <c r="O33" s="66">
        <f t="shared" si="3"/>
        <v>0.00265</v>
      </c>
      <c r="P33" s="66">
        <f>P$18</f>
        <v>1.46807</v>
      </c>
      <c r="Q33" s="66">
        <f t="shared" si="4"/>
        <v>0.44239</v>
      </c>
      <c r="R33" s="66">
        <f t="shared" si="4"/>
        <v>0.40649</v>
      </c>
      <c r="S33" s="66">
        <f t="shared" si="4"/>
        <v>0.27682</v>
      </c>
      <c r="T33" s="23">
        <f t="shared" si="4"/>
        <v>0.16201</v>
      </c>
    </row>
    <row r="34" spans="1:20" ht="12.75" customHeight="1">
      <c r="A34" s="143" t="s">
        <v>10</v>
      </c>
      <c r="B34" s="143" t="s">
        <v>28</v>
      </c>
      <c r="C34" s="54" t="s">
        <v>0</v>
      </c>
      <c r="D34" s="147" t="s">
        <v>25</v>
      </c>
      <c r="E34" s="155" t="s">
        <v>9</v>
      </c>
      <c r="F34" s="35">
        <f t="shared" si="1"/>
        <v>1.0366000000000002</v>
      </c>
      <c r="G34" s="37">
        <f t="shared" si="1"/>
        <v>1.0195200000000002</v>
      </c>
      <c r="H34" s="37">
        <f t="shared" si="1"/>
        <v>0.9578000000000001</v>
      </c>
      <c r="I34" s="37">
        <f t="shared" si="1"/>
        <v>0.9031500000000001</v>
      </c>
      <c r="J34" s="35">
        <f t="shared" si="2"/>
        <v>0.9119700000000001</v>
      </c>
      <c r="K34" s="37">
        <f t="shared" si="2"/>
        <v>0.8948900000000001</v>
      </c>
      <c r="L34" s="37">
        <f t="shared" si="2"/>
        <v>0.8331700000000001</v>
      </c>
      <c r="M34" s="43">
        <f t="shared" si="2"/>
        <v>0.7785200000000001</v>
      </c>
      <c r="N34" s="134">
        <v>0.12463</v>
      </c>
      <c r="O34" s="70">
        <f>O10</f>
        <v>0.00265</v>
      </c>
      <c r="P34" s="87">
        <v>0.69876</v>
      </c>
      <c r="Q34" s="78">
        <f t="shared" si="4"/>
        <v>0.21056</v>
      </c>
      <c r="R34" s="78">
        <f t="shared" si="4"/>
        <v>0.19348</v>
      </c>
      <c r="S34" s="78">
        <f t="shared" si="4"/>
        <v>0.13176</v>
      </c>
      <c r="T34" s="43">
        <f t="shared" si="4"/>
        <v>0.07711</v>
      </c>
    </row>
    <row r="35" spans="1:20" ht="12.75" customHeight="1">
      <c r="A35" s="144"/>
      <c r="B35" s="144"/>
      <c r="C35" s="55" t="s">
        <v>1</v>
      </c>
      <c r="D35" s="148"/>
      <c r="E35" s="153"/>
      <c r="F35" s="38">
        <f t="shared" si="1"/>
        <v>1.07122</v>
      </c>
      <c r="G35" s="36">
        <f t="shared" si="1"/>
        <v>1.05414</v>
      </c>
      <c r="H35" s="36">
        <f t="shared" si="1"/>
        <v>0.9924200000000001</v>
      </c>
      <c r="I35" s="36">
        <f t="shared" si="1"/>
        <v>0.9377700000000001</v>
      </c>
      <c r="J35" s="38">
        <f t="shared" si="2"/>
        <v>0.9119700000000001</v>
      </c>
      <c r="K35" s="36">
        <f t="shared" si="2"/>
        <v>0.8948900000000001</v>
      </c>
      <c r="L35" s="36">
        <f t="shared" si="2"/>
        <v>0.8331700000000001</v>
      </c>
      <c r="M35" s="44">
        <f t="shared" si="2"/>
        <v>0.7785200000000001</v>
      </c>
      <c r="N35" s="135">
        <v>0.15925</v>
      </c>
      <c r="O35" s="60">
        <f>O34</f>
        <v>0.00265</v>
      </c>
      <c r="P35" s="60">
        <f>P34</f>
        <v>0.69876</v>
      </c>
      <c r="Q35" s="79">
        <f t="shared" si="4"/>
        <v>0.21056</v>
      </c>
      <c r="R35" s="79">
        <f t="shared" si="4"/>
        <v>0.19348</v>
      </c>
      <c r="S35" s="79">
        <f t="shared" si="4"/>
        <v>0.13176</v>
      </c>
      <c r="T35" s="44">
        <f t="shared" si="4"/>
        <v>0.07711</v>
      </c>
    </row>
    <row r="36" spans="1:20" ht="12.75" customHeight="1">
      <c r="A36" s="144"/>
      <c r="B36" s="144"/>
      <c r="C36" s="55" t="s">
        <v>2</v>
      </c>
      <c r="D36" s="148"/>
      <c r="E36" s="153"/>
      <c r="F36" s="38">
        <f t="shared" si="1"/>
        <v>1.23394</v>
      </c>
      <c r="G36" s="36">
        <f t="shared" si="1"/>
        <v>1.21686</v>
      </c>
      <c r="H36" s="36">
        <f t="shared" si="1"/>
        <v>1.1551399999999998</v>
      </c>
      <c r="I36" s="36">
        <f t="shared" si="1"/>
        <v>1.10049</v>
      </c>
      <c r="J36" s="38">
        <f t="shared" si="2"/>
        <v>0.9119700000000001</v>
      </c>
      <c r="K36" s="36">
        <f t="shared" si="2"/>
        <v>0.8948900000000001</v>
      </c>
      <c r="L36" s="36">
        <f t="shared" si="2"/>
        <v>0.8331700000000001</v>
      </c>
      <c r="M36" s="44">
        <f t="shared" si="2"/>
        <v>0.7785200000000001</v>
      </c>
      <c r="N36" s="135">
        <v>0.32197</v>
      </c>
      <c r="O36" s="60">
        <f>O34</f>
        <v>0.00265</v>
      </c>
      <c r="P36" s="60">
        <f>P34</f>
        <v>0.69876</v>
      </c>
      <c r="Q36" s="79">
        <f t="shared" si="4"/>
        <v>0.21056</v>
      </c>
      <c r="R36" s="79">
        <f t="shared" si="4"/>
        <v>0.19348</v>
      </c>
      <c r="S36" s="79">
        <f t="shared" si="4"/>
        <v>0.13176</v>
      </c>
      <c r="T36" s="44">
        <f t="shared" si="4"/>
        <v>0.07711</v>
      </c>
    </row>
    <row r="37" spans="1:20" ht="12.75" customHeight="1" thickBot="1">
      <c r="A37" s="144"/>
      <c r="B37" s="146"/>
      <c r="C37" s="56" t="s">
        <v>3</v>
      </c>
      <c r="D37" s="148"/>
      <c r="E37" s="154"/>
      <c r="F37" s="45">
        <f t="shared" si="1"/>
        <v>1.38165</v>
      </c>
      <c r="G37" s="46">
        <f t="shared" si="1"/>
        <v>1.36457</v>
      </c>
      <c r="H37" s="46">
        <f t="shared" si="1"/>
        <v>1.3028499999999998</v>
      </c>
      <c r="I37" s="46">
        <f t="shared" si="1"/>
        <v>1.2482</v>
      </c>
      <c r="J37" s="45">
        <f t="shared" si="2"/>
        <v>0.9119700000000001</v>
      </c>
      <c r="K37" s="46">
        <f t="shared" si="2"/>
        <v>0.8948900000000001</v>
      </c>
      <c r="L37" s="46">
        <f t="shared" si="2"/>
        <v>0.8331700000000001</v>
      </c>
      <c r="M37" s="47">
        <f t="shared" si="2"/>
        <v>0.7785200000000001</v>
      </c>
      <c r="N37" s="136">
        <v>0.46968</v>
      </c>
      <c r="O37" s="61">
        <f>O34</f>
        <v>0.00265</v>
      </c>
      <c r="P37" s="61">
        <f>P34</f>
        <v>0.69876</v>
      </c>
      <c r="Q37" s="80">
        <f t="shared" si="4"/>
        <v>0.21056</v>
      </c>
      <c r="R37" s="80">
        <f t="shared" si="4"/>
        <v>0.19348</v>
      </c>
      <c r="S37" s="80">
        <f t="shared" si="4"/>
        <v>0.13176</v>
      </c>
      <c r="T37" s="47">
        <f t="shared" si="4"/>
        <v>0.07711</v>
      </c>
    </row>
    <row r="38" spans="1:20" ht="12.75" customHeight="1">
      <c r="A38" s="143" t="s">
        <v>11</v>
      </c>
      <c r="B38" s="143" t="s">
        <v>27</v>
      </c>
      <c r="C38" s="54" t="s">
        <v>0</v>
      </c>
      <c r="D38" s="148"/>
      <c r="E38" s="99" t="s">
        <v>29</v>
      </c>
      <c r="F38" s="49">
        <f t="shared" si="1"/>
        <v>391.08312</v>
      </c>
      <c r="G38" s="50">
        <f t="shared" si="1"/>
        <v>383.73447000000004</v>
      </c>
      <c r="H38" s="50">
        <f t="shared" si="1"/>
        <v>357.19065</v>
      </c>
      <c r="I38" s="50">
        <f t="shared" si="1"/>
        <v>333.68765</v>
      </c>
      <c r="J38" s="49">
        <f t="shared" si="2"/>
        <v>391.08312</v>
      </c>
      <c r="K38" s="50">
        <f t="shared" si="2"/>
        <v>383.73447000000004</v>
      </c>
      <c r="L38" s="50">
        <f t="shared" si="2"/>
        <v>357.19065</v>
      </c>
      <c r="M38" s="124">
        <f t="shared" si="2"/>
        <v>333.68765</v>
      </c>
      <c r="N38" s="84">
        <v>0</v>
      </c>
      <c r="O38" s="67">
        <v>0</v>
      </c>
      <c r="P38" s="92">
        <v>300.52372</v>
      </c>
      <c r="Q38" s="81">
        <f t="shared" si="4"/>
        <v>90.5594</v>
      </c>
      <c r="R38" s="81">
        <f t="shared" si="4"/>
        <v>83.21075</v>
      </c>
      <c r="S38" s="81">
        <f t="shared" si="4"/>
        <v>56.66693</v>
      </c>
      <c r="T38" s="48">
        <f t="shared" si="4"/>
        <v>33.16393</v>
      </c>
    </row>
    <row r="39" spans="1:20" ht="12.75" customHeight="1">
      <c r="A39" s="144"/>
      <c r="B39" s="144"/>
      <c r="C39" s="55" t="s">
        <v>1</v>
      </c>
      <c r="D39" s="148"/>
      <c r="E39" s="93"/>
      <c r="F39" s="51">
        <f t="shared" si="1"/>
        <v>391.08312</v>
      </c>
      <c r="G39" s="52">
        <f t="shared" si="1"/>
        <v>383.73447000000004</v>
      </c>
      <c r="H39" s="52">
        <f t="shared" si="1"/>
        <v>357.19065</v>
      </c>
      <c r="I39" s="52">
        <f t="shared" si="1"/>
        <v>333.68765</v>
      </c>
      <c r="J39" s="51">
        <f t="shared" si="2"/>
        <v>391.08312</v>
      </c>
      <c r="K39" s="52">
        <f t="shared" si="2"/>
        <v>383.73447000000004</v>
      </c>
      <c r="L39" s="52">
        <f t="shared" si="2"/>
        <v>357.19065</v>
      </c>
      <c r="M39" s="125">
        <f t="shared" si="2"/>
        <v>333.68765</v>
      </c>
      <c r="N39" s="85">
        <v>0</v>
      </c>
      <c r="O39" s="68">
        <v>0</v>
      </c>
      <c r="P39" s="76">
        <f aca="true" t="shared" si="5" ref="P39:P45">P$38</f>
        <v>300.52372</v>
      </c>
      <c r="Q39" s="82">
        <f t="shared" si="4"/>
        <v>90.5594</v>
      </c>
      <c r="R39" s="82">
        <f t="shared" si="4"/>
        <v>83.21075</v>
      </c>
      <c r="S39" s="82">
        <f t="shared" si="4"/>
        <v>56.66693</v>
      </c>
      <c r="T39" s="8">
        <f t="shared" si="4"/>
        <v>33.16393</v>
      </c>
    </row>
    <row r="40" spans="1:20" ht="12.75" customHeight="1">
      <c r="A40" s="144"/>
      <c r="B40" s="144"/>
      <c r="C40" s="55" t="s">
        <v>2</v>
      </c>
      <c r="D40" s="148"/>
      <c r="E40" s="93"/>
      <c r="F40" s="51">
        <f t="shared" si="1"/>
        <v>391.08312</v>
      </c>
      <c r="G40" s="52">
        <f t="shared" si="1"/>
        <v>383.73447000000004</v>
      </c>
      <c r="H40" s="52">
        <f t="shared" si="1"/>
        <v>357.19065</v>
      </c>
      <c r="I40" s="52">
        <f t="shared" si="1"/>
        <v>333.68765</v>
      </c>
      <c r="J40" s="51">
        <f t="shared" si="2"/>
        <v>391.08312</v>
      </c>
      <c r="K40" s="52">
        <f t="shared" si="2"/>
        <v>383.73447000000004</v>
      </c>
      <c r="L40" s="52">
        <f t="shared" si="2"/>
        <v>357.19065</v>
      </c>
      <c r="M40" s="125">
        <f t="shared" si="2"/>
        <v>333.68765</v>
      </c>
      <c r="N40" s="85">
        <v>0</v>
      </c>
      <c r="O40" s="68">
        <v>0</v>
      </c>
      <c r="P40" s="76">
        <f t="shared" si="5"/>
        <v>300.52372</v>
      </c>
      <c r="Q40" s="82">
        <f t="shared" si="4"/>
        <v>90.5594</v>
      </c>
      <c r="R40" s="82">
        <f t="shared" si="4"/>
        <v>83.21075</v>
      </c>
      <c r="S40" s="82">
        <f t="shared" si="4"/>
        <v>56.66693</v>
      </c>
      <c r="T40" s="8">
        <f t="shared" si="4"/>
        <v>33.16393</v>
      </c>
    </row>
    <row r="41" spans="1:20" ht="12.75" customHeight="1" thickBot="1">
      <c r="A41" s="144"/>
      <c r="B41" s="146"/>
      <c r="C41" s="56" t="s">
        <v>3</v>
      </c>
      <c r="D41" s="148"/>
      <c r="E41" s="93"/>
      <c r="F41" s="53">
        <f t="shared" si="1"/>
        <v>391.08312</v>
      </c>
      <c r="G41" s="24">
        <f t="shared" si="1"/>
        <v>383.73447000000004</v>
      </c>
      <c r="H41" s="24">
        <f t="shared" si="1"/>
        <v>357.19065</v>
      </c>
      <c r="I41" s="24">
        <f t="shared" si="1"/>
        <v>333.68765</v>
      </c>
      <c r="J41" s="53">
        <f t="shared" si="2"/>
        <v>391.08312</v>
      </c>
      <c r="K41" s="24">
        <f t="shared" si="2"/>
        <v>383.73447000000004</v>
      </c>
      <c r="L41" s="24">
        <f t="shared" si="2"/>
        <v>357.19065</v>
      </c>
      <c r="M41" s="126">
        <f t="shared" si="2"/>
        <v>333.68765</v>
      </c>
      <c r="N41" s="86">
        <v>0</v>
      </c>
      <c r="O41" s="69">
        <v>0</v>
      </c>
      <c r="P41" s="77">
        <f t="shared" si="5"/>
        <v>300.52372</v>
      </c>
      <c r="Q41" s="83">
        <f t="shared" si="4"/>
        <v>90.5594</v>
      </c>
      <c r="R41" s="83">
        <f t="shared" si="4"/>
        <v>83.21075</v>
      </c>
      <c r="S41" s="83">
        <f t="shared" si="4"/>
        <v>56.66693</v>
      </c>
      <c r="T41" s="9">
        <f t="shared" si="4"/>
        <v>33.16393</v>
      </c>
    </row>
    <row r="42" spans="1:20" ht="12.75" customHeight="1">
      <c r="A42" s="144"/>
      <c r="B42" s="143" t="s">
        <v>28</v>
      </c>
      <c r="C42" s="57" t="s">
        <v>0</v>
      </c>
      <c r="D42" s="148"/>
      <c r="E42" s="93"/>
      <c r="F42" s="49">
        <f t="shared" si="1"/>
        <v>1344.1031200000002</v>
      </c>
      <c r="G42" s="50">
        <f t="shared" si="1"/>
        <v>1336.75447</v>
      </c>
      <c r="H42" s="50">
        <f t="shared" si="1"/>
        <v>1310.2106500000002</v>
      </c>
      <c r="I42" s="50">
        <f t="shared" si="1"/>
        <v>1286.70765</v>
      </c>
      <c r="J42" s="49">
        <f t="shared" si="2"/>
        <v>391.08312</v>
      </c>
      <c r="K42" s="50">
        <f t="shared" si="2"/>
        <v>383.73447000000004</v>
      </c>
      <c r="L42" s="50">
        <f t="shared" si="2"/>
        <v>357.19065</v>
      </c>
      <c r="M42" s="124">
        <f t="shared" si="2"/>
        <v>333.68765</v>
      </c>
      <c r="N42" s="137">
        <v>953.02</v>
      </c>
      <c r="O42" s="67">
        <v>0</v>
      </c>
      <c r="P42" s="75">
        <f t="shared" si="5"/>
        <v>300.52372</v>
      </c>
      <c r="Q42" s="81">
        <f t="shared" si="4"/>
        <v>90.5594</v>
      </c>
      <c r="R42" s="81">
        <f t="shared" si="4"/>
        <v>83.21075</v>
      </c>
      <c r="S42" s="81">
        <f t="shared" si="4"/>
        <v>56.66693</v>
      </c>
      <c r="T42" s="48">
        <f t="shared" si="4"/>
        <v>33.16393</v>
      </c>
    </row>
    <row r="43" spans="1:20" ht="12.75" customHeight="1">
      <c r="A43" s="144"/>
      <c r="B43" s="144"/>
      <c r="C43" s="58" t="s">
        <v>1</v>
      </c>
      <c r="D43" s="148"/>
      <c r="E43" s="93"/>
      <c r="F43" s="51">
        <f t="shared" si="1"/>
        <v>1514.44812</v>
      </c>
      <c r="G43" s="52">
        <f t="shared" si="1"/>
        <v>1507.0994699999999</v>
      </c>
      <c r="H43" s="52">
        <f t="shared" si="1"/>
        <v>1480.55565</v>
      </c>
      <c r="I43" s="52">
        <f t="shared" si="1"/>
        <v>1457.0526499999999</v>
      </c>
      <c r="J43" s="51">
        <f t="shared" si="2"/>
        <v>391.08312</v>
      </c>
      <c r="K43" s="52">
        <f t="shared" si="2"/>
        <v>383.73447000000004</v>
      </c>
      <c r="L43" s="52">
        <f t="shared" si="2"/>
        <v>357.19065</v>
      </c>
      <c r="M43" s="125">
        <f t="shared" si="2"/>
        <v>333.68765</v>
      </c>
      <c r="N43" s="138">
        <v>1123.365</v>
      </c>
      <c r="O43" s="68">
        <v>0</v>
      </c>
      <c r="P43" s="76">
        <f t="shared" si="5"/>
        <v>300.52372</v>
      </c>
      <c r="Q43" s="82">
        <f t="shared" si="4"/>
        <v>90.5594</v>
      </c>
      <c r="R43" s="82">
        <f t="shared" si="4"/>
        <v>83.21075</v>
      </c>
      <c r="S43" s="82">
        <f t="shared" si="4"/>
        <v>56.66693</v>
      </c>
      <c r="T43" s="8">
        <f t="shared" si="4"/>
        <v>33.16393</v>
      </c>
    </row>
    <row r="44" spans="1:20" ht="12.75" customHeight="1">
      <c r="A44" s="144"/>
      <c r="B44" s="144"/>
      <c r="C44" s="58" t="s">
        <v>2</v>
      </c>
      <c r="D44" s="148"/>
      <c r="E44" s="93"/>
      <c r="F44" s="51">
        <f t="shared" si="1"/>
        <v>1668.03012</v>
      </c>
      <c r="G44" s="52">
        <f t="shared" si="1"/>
        <v>1660.6814699999998</v>
      </c>
      <c r="H44" s="52">
        <f t="shared" si="1"/>
        <v>1634.13765</v>
      </c>
      <c r="I44" s="52">
        <f t="shared" si="1"/>
        <v>1610.6346499999997</v>
      </c>
      <c r="J44" s="51">
        <f t="shared" si="2"/>
        <v>391.08312</v>
      </c>
      <c r="K44" s="52">
        <f t="shared" si="2"/>
        <v>383.73447000000004</v>
      </c>
      <c r="L44" s="52">
        <f t="shared" si="2"/>
        <v>357.19065</v>
      </c>
      <c r="M44" s="125">
        <f t="shared" si="2"/>
        <v>333.68765</v>
      </c>
      <c r="N44" s="138">
        <v>1276.947</v>
      </c>
      <c r="O44" s="68">
        <v>0</v>
      </c>
      <c r="P44" s="76">
        <f t="shared" si="5"/>
        <v>300.52372</v>
      </c>
      <c r="Q44" s="82">
        <f t="shared" si="4"/>
        <v>90.5594</v>
      </c>
      <c r="R44" s="82">
        <f t="shared" si="4"/>
        <v>83.21075</v>
      </c>
      <c r="S44" s="82">
        <f t="shared" si="4"/>
        <v>56.66693</v>
      </c>
      <c r="T44" s="8">
        <f t="shared" si="4"/>
        <v>33.16393</v>
      </c>
    </row>
    <row r="45" spans="1:20" ht="12.75" customHeight="1" thickBot="1">
      <c r="A45" s="144"/>
      <c r="B45" s="144"/>
      <c r="C45" s="58" t="s">
        <v>3</v>
      </c>
      <c r="D45" s="148"/>
      <c r="E45" s="93"/>
      <c r="F45" s="51">
        <f t="shared" si="1"/>
        <v>1425.45012</v>
      </c>
      <c r="G45" s="52">
        <f t="shared" si="1"/>
        <v>1418.1014699999998</v>
      </c>
      <c r="H45" s="52">
        <f t="shared" si="1"/>
        <v>1391.55765</v>
      </c>
      <c r="I45" s="52">
        <f t="shared" si="1"/>
        <v>1368.0546499999998</v>
      </c>
      <c r="J45" s="53">
        <f t="shared" si="2"/>
        <v>391.08312</v>
      </c>
      <c r="K45" s="24">
        <f t="shared" si="2"/>
        <v>383.73447000000004</v>
      </c>
      <c r="L45" s="24">
        <f t="shared" si="2"/>
        <v>357.19065</v>
      </c>
      <c r="M45" s="126">
        <f t="shared" si="2"/>
        <v>333.68765</v>
      </c>
      <c r="N45" s="138">
        <v>1034.367</v>
      </c>
      <c r="O45" s="68">
        <v>0</v>
      </c>
      <c r="P45" s="76">
        <f t="shared" si="5"/>
        <v>300.52372</v>
      </c>
      <c r="Q45" s="82">
        <f t="shared" si="4"/>
        <v>90.5594</v>
      </c>
      <c r="R45" s="82">
        <f t="shared" si="4"/>
        <v>83.21075</v>
      </c>
      <c r="S45" s="82">
        <f t="shared" si="4"/>
        <v>56.66693</v>
      </c>
      <c r="T45" s="8">
        <f t="shared" si="4"/>
        <v>33.16393</v>
      </c>
    </row>
    <row r="46" spans="1:20" ht="12.75" customHeight="1" thickBot="1">
      <c r="A46" s="141" t="s">
        <v>30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</row>
    <row r="47" spans="1:20" ht="12.75" customHeight="1">
      <c r="A47" s="143" t="s">
        <v>10</v>
      </c>
      <c r="B47" s="143" t="s">
        <v>28</v>
      </c>
      <c r="C47" s="25" t="s">
        <v>0</v>
      </c>
      <c r="D47" s="147" t="s">
        <v>25</v>
      </c>
      <c r="E47" s="150" t="s">
        <v>36</v>
      </c>
      <c r="F47" s="35" t="e">
        <f aca="true" t="shared" si="6" ref="F47:I54">$N47+$O47+$P47+Q47</f>
        <v>#N/A</v>
      </c>
      <c r="G47" s="37" t="e">
        <f t="shared" si="6"/>
        <v>#N/A</v>
      </c>
      <c r="H47" s="37" t="e">
        <f t="shared" si="6"/>
        <v>#N/A</v>
      </c>
      <c r="I47" s="37" t="e">
        <f t="shared" si="6"/>
        <v>#N/A</v>
      </c>
      <c r="J47" s="35">
        <f aca="true" t="shared" si="7" ref="J47:M54">$O47+$P47+Q47</f>
        <v>0.9119700000000001</v>
      </c>
      <c r="K47" s="37">
        <f t="shared" si="7"/>
        <v>0.8948900000000001</v>
      </c>
      <c r="L47" s="37">
        <f t="shared" si="7"/>
        <v>0.8331700000000001</v>
      </c>
      <c r="M47" s="117">
        <f t="shared" si="7"/>
        <v>0.7785200000000001</v>
      </c>
      <c r="N47" s="129" t="e">
        <f>VLOOKUP("Кабардино-Балкарская Республика",'[1]6.51 (013) публ ФСК'!$A$5:$E$82,5,FALSE)/1000</f>
        <v>#N/A</v>
      </c>
      <c r="O47" s="70">
        <f>O10</f>
        <v>0.00265</v>
      </c>
      <c r="P47" s="100">
        <f>P34</f>
        <v>0.69876</v>
      </c>
      <c r="Q47" s="37">
        <f>ROUND(Q$5*Q$6*$P47/100,5)</f>
        <v>0.21056</v>
      </c>
      <c r="R47" s="78">
        <f aca="true" t="shared" si="8" ref="Q47:T54">ROUND(R$5*R$6*$P47/100,5)</f>
        <v>0.19348</v>
      </c>
      <c r="S47" s="78">
        <f t="shared" si="8"/>
        <v>0.13176</v>
      </c>
      <c r="T47" s="43">
        <f t="shared" si="8"/>
        <v>0.07711</v>
      </c>
    </row>
    <row r="48" spans="1:20" ht="12.75" customHeight="1">
      <c r="A48" s="144"/>
      <c r="B48" s="144"/>
      <c r="C48" s="10" t="s">
        <v>1</v>
      </c>
      <c r="D48" s="148"/>
      <c r="E48" s="151"/>
      <c r="F48" s="38" t="e">
        <f t="shared" si="6"/>
        <v>#N/A</v>
      </c>
      <c r="G48" s="36" t="e">
        <f t="shared" si="6"/>
        <v>#N/A</v>
      </c>
      <c r="H48" s="36" t="e">
        <f t="shared" si="6"/>
        <v>#N/A</v>
      </c>
      <c r="I48" s="36" t="e">
        <f t="shared" si="6"/>
        <v>#N/A</v>
      </c>
      <c r="J48" s="38">
        <f t="shared" si="7"/>
        <v>0.9119700000000001</v>
      </c>
      <c r="K48" s="36">
        <f t="shared" si="7"/>
        <v>0.8948900000000001</v>
      </c>
      <c r="L48" s="36">
        <f t="shared" si="7"/>
        <v>0.8331700000000001</v>
      </c>
      <c r="M48" s="118">
        <f t="shared" si="7"/>
        <v>0.7785200000000001</v>
      </c>
      <c r="N48" s="101" t="e">
        <f>N$47</f>
        <v>#N/A</v>
      </c>
      <c r="O48" s="60">
        <f>O47</f>
        <v>0.00265</v>
      </c>
      <c r="P48" s="102">
        <f>P47</f>
        <v>0.69876</v>
      </c>
      <c r="Q48" s="36">
        <f t="shared" si="8"/>
        <v>0.21056</v>
      </c>
      <c r="R48" s="79">
        <f t="shared" si="8"/>
        <v>0.19348</v>
      </c>
      <c r="S48" s="79">
        <f t="shared" si="8"/>
        <v>0.13176</v>
      </c>
      <c r="T48" s="44">
        <f t="shared" si="8"/>
        <v>0.07711</v>
      </c>
    </row>
    <row r="49" spans="1:20" ht="12.75" customHeight="1">
      <c r="A49" s="144"/>
      <c r="B49" s="144"/>
      <c r="C49" s="10" t="s">
        <v>2</v>
      </c>
      <c r="D49" s="148"/>
      <c r="E49" s="151"/>
      <c r="F49" s="38" t="e">
        <f t="shared" si="6"/>
        <v>#N/A</v>
      </c>
      <c r="G49" s="36" t="e">
        <f t="shared" si="6"/>
        <v>#N/A</v>
      </c>
      <c r="H49" s="36" t="e">
        <f t="shared" si="6"/>
        <v>#N/A</v>
      </c>
      <c r="I49" s="36" t="e">
        <f t="shared" si="6"/>
        <v>#N/A</v>
      </c>
      <c r="J49" s="38">
        <f t="shared" si="7"/>
        <v>0.9119700000000001</v>
      </c>
      <c r="K49" s="36">
        <f t="shared" si="7"/>
        <v>0.8948900000000001</v>
      </c>
      <c r="L49" s="36">
        <f t="shared" si="7"/>
        <v>0.8331700000000001</v>
      </c>
      <c r="M49" s="118">
        <f t="shared" si="7"/>
        <v>0.7785200000000001</v>
      </c>
      <c r="N49" s="101" t="e">
        <f>N$47</f>
        <v>#N/A</v>
      </c>
      <c r="O49" s="60">
        <f>O47</f>
        <v>0.00265</v>
      </c>
      <c r="P49" s="102">
        <f>P47</f>
        <v>0.69876</v>
      </c>
      <c r="Q49" s="36">
        <f t="shared" si="8"/>
        <v>0.21056</v>
      </c>
      <c r="R49" s="79">
        <f t="shared" si="8"/>
        <v>0.19348</v>
      </c>
      <c r="S49" s="79">
        <f t="shared" si="8"/>
        <v>0.13176</v>
      </c>
      <c r="T49" s="44">
        <f t="shared" si="8"/>
        <v>0.07711</v>
      </c>
    </row>
    <row r="50" spans="1:20" ht="12.75" customHeight="1" thickBot="1">
      <c r="A50" s="145"/>
      <c r="B50" s="144"/>
      <c r="C50" s="26" t="s">
        <v>3</v>
      </c>
      <c r="D50" s="149"/>
      <c r="E50" s="151"/>
      <c r="F50" s="45" t="e">
        <f t="shared" si="6"/>
        <v>#N/A</v>
      </c>
      <c r="G50" s="46" t="e">
        <f t="shared" si="6"/>
        <v>#N/A</v>
      </c>
      <c r="H50" s="46" t="e">
        <f t="shared" si="6"/>
        <v>#N/A</v>
      </c>
      <c r="I50" s="46" t="e">
        <f t="shared" si="6"/>
        <v>#N/A</v>
      </c>
      <c r="J50" s="45">
        <f t="shared" si="7"/>
        <v>0.9119700000000001</v>
      </c>
      <c r="K50" s="46">
        <f t="shared" si="7"/>
        <v>0.8948900000000001</v>
      </c>
      <c r="L50" s="46">
        <f t="shared" si="7"/>
        <v>0.8331700000000001</v>
      </c>
      <c r="M50" s="119">
        <f t="shared" si="7"/>
        <v>0.7785200000000001</v>
      </c>
      <c r="N50" s="103" t="e">
        <f>N$47</f>
        <v>#N/A</v>
      </c>
      <c r="O50" s="61">
        <f>O47</f>
        <v>0.00265</v>
      </c>
      <c r="P50" s="104">
        <f>P47</f>
        <v>0.69876</v>
      </c>
      <c r="Q50" s="46">
        <f t="shared" si="8"/>
        <v>0.21056</v>
      </c>
      <c r="R50" s="80">
        <f t="shared" si="8"/>
        <v>0.19348</v>
      </c>
      <c r="S50" s="80">
        <f t="shared" si="8"/>
        <v>0.13176</v>
      </c>
      <c r="T50" s="47">
        <f t="shared" si="8"/>
        <v>0.07711</v>
      </c>
    </row>
    <row r="51" spans="1:20" ht="12.75" customHeight="1">
      <c r="A51" s="152" t="s">
        <v>11</v>
      </c>
      <c r="B51" s="144"/>
      <c r="C51" s="54" t="s">
        <v>0</v>
      </c>
      <c r="D51" s="147" t="s">
        <v>25</v>
      </c>
      <c r="E51" s="153" t="s">
        <v>29</v>
      </c>
      <c r="F51" s="49">
        <f t="shared" si="6"/>
        <v>452.22094</v>
      </c>
      <c r="G51" s="50">
        <f t="shared" si="6"/>
        <v>444.87229</v>
      </c>
      <c r="H51" s="50">
        <f t="shared" si="6"/>
        <v>418.32847</v>
      </c>
      <c r="I51" s="50">
        <f t="shared" si="6"/>
        <v>394.82547</v>
      </c>
      <c r="J51" s="49">
        <f t="shared" si="7"/>
        <v>391.08312</v>
      </c>
      <c r="K51" s="50">
        <f t="shared" si="7"/>
        <v>383.73447000000004</v>
      </c>
      <c r="L51" s="50">
        <f t="shared" si="7"/>
        <v>357.19065</v>
      </c>
      <c r="M51" s="50">
        <f t="shared" si="7"/>
        <v>333.68765</v>
      </c>
      <c r="N51" s="128">
        <v>61.13782</v>
      </c>
      <c r="O51" s="67">
        <v>0</v>
      </c>
      <c r="P51" s="105">
        <f>P38</f>
        <v>300.52372</v>
      </c>
      <c r="Q51" s="108">
        <f>ROUND(Q$5*Q$6*$P51/100,5)</f>
        <v>90.5594</v>
      </c>
      <c r="R51" s="109">
        <f t="shared" si="8"/>
        <v>83.21075</v>
      </c>
      <c r="S51" s="109">
        <f t="shared" si="8"/>
        <v>56.66693</v>
      </c>
      <c r="T51" s="110">
        <f t="shared" si="8"/>
        <v>33.16393</v>
      </c>
    </row>
    <row r="52" spans="1:20" ht="12.75" customHeight="1">
      <c r="A52" s="144"/>
      <c r="B52" s="144"/>
      <c r="C52" s="55" t="s">
        <v>1</v>
      </c>
      <c r="D52" s="148"/>
      <c r="E52" s="153"/>
      <c r="F52" s="51">
        <f t="shared" si="6"/>
        <v>452.22094</v>
      </c>
      <c r="G52" s="52">
        <f t="shared" si="6"/>
        <v>444.87229</v>
      </c>
      <c r="H52" s="52">
        <f t="shared" si="6"/>
        <v>418.32847</v>
      </c>
      <c r="I52" s="52">
        <f t="shared" si="6"/>
        <v>394.82547</v>
      </c>
      <c r="J52" s="51">
        <f t="shared" si="7"/>
        <v>391.08312</v>
      </c>
      <c r="K52" s="52">
        <f t="shared" si="7"/>
        <v>383.73447000000004</v>
      </c>
      <c r="L52" s="52">
        <f t="shared" si="7"/>
        <v>357.19065</v>
      </c>
      <c r="M52" s="52">
        <f t="shared" si="7"/>
        <v>333.68765</v>
      </c>
      <c r="N52" s="120">
        <f>N51</f>
        <v>61.13782</v>
      </c>
      <c r="O52" s="68">
        <v>0</v>
      </c>
      <c r="P52" s="106">
        <f>P$51</f>
        <v>300.52372</v>
      </c>
      <c r="Q52" s="111">
        <f>ROUND(Q$5*Q$6*$P52/100,5)</f>
        <v>90.5594</v>
      </c>
      <c r="R52" s="112">
        <f t="shared" si="8"/>
        <v>83.21075</v>
      </c>
      <c r="S52" s="112">
        <f t="shared" si="8"/>
        <v>56.66693</v>
      </c>
      <c r="T52" s="113">
        <f t="shared" si="8"/>
        <v>33.16393</v>
      </c>
    </row>
    <row r="53" spans="1:20" ht="12.75" customHeight="1">
      <c r="A53" s="144"/>
      <c r="B53" s="144"/>
      <c r="C53" s="55" t="s">
        <v>2</v>
      </c>
      <c r="D53" s="148"/>
      <c r="E53" s="153"/>
      <c r="F53" s="51">
        <f t="shared" si="6"/>
        <v>452.22094</v>
      </c>
      <c r="G53" s="52">
        <f t="shared" si="6"/>
        <v>444.87229</v>
      </c>
      <c r="H53" s="52">
        <f t="shared" si="6"/>
        <v>418.32847</v>
      </c>
      <c r="I53" s="52">
        <f t="shared" si="6"/>
        <v>394.82547</v>
      </c>
      <c r="J53" s="51">
        <f t="shared" si="7"/>
        <v>391.08312</v>
      </c>
      <c r="K53" s="52">
        <f t="shared" si="7"/>
        <v>383.73447000000004</v>
      </c>
      <c r="L53" s="52">
        <f t="shared" si="7"/>
        <v>357.19065</v>
      </c>
      <c r="M53" s="52">
        <f t="shared" si="7"/>
        <v>333.68765</v>
      </c>
      <c r="N53" s="120">
        <f>N51</f>
        <v>61.13782</v>
      </c>
      <c r="O53" s="68">
        <v>0</v>
      </c>
      <c r="P53" s="106">
        <f>P$51</f>
        <v>300.52372</v>
      </c>
      <c r="Q53" s="111">
        <f>ROUND(Q$5*Q$6*$P53/100,5)</f>
        <v>90.5594</v>
      </c>
      <c r="R53" s="112">
        <f t="shared" si="8"/>
        <v>83.21075</v>
      </c>
      <c r="S53" s="112">
        <f t="shared" si="8"/>
        <v>56.66693</v>
      </c>
      <c r="T53" s="113">
        <f t="shared" si="8"/>
        <v>33.16393</v>
      </c>
    </row>
    <row r="54" spans="1:20" ht="12.75" customHeight="1" thickBot="1">
      <c r="A54" s="146"/>
      <c r="B54" s="146"/>
      <c r="C54" s="56" t="s">
        <v>3</v>
      </c>
      <c r="D54" s="149"/>
      <c r="E54" s="154"/>
      <c r="F54" s="53">
        <f t="shared" si="6"/>
        <v>452.22094</v>
      </c>
      <c r="G54" s="24">
        <f t="shared" si="6"/>
        <v>444.87229</v>
      </c>
      <c r="H54" s="24">
        <f t="shared" si="6"/>
        <v>418.32847</v>
      </c>
      <c r="I54" s="24">
        <f t="shared" si="6"/>
        <v>394.82547</v>
      </c>
      <c r="J54" s="53">
        <f t="shared" si="7"/>
        <v>391.08312</v>
      </c>
      <c r="K54" s="24">
        <f t="shared" si="7"/>
        <v>383.73447000000004</v>
      </c>
      <c r="L54" s="24">
        <f t="shared" si="7"/>
        <v>357.19065</v>
      </c>
      <c r="M54" s="24">
        <f t="shared" si="7"/>
        <v>333.68765</v>
      </c>
      <c r="N54" s="121">
        <f>N51</f>
        <v>61.13782</v>
      </c>
      <c r="O54" s="69">
        <v>0</v>
      </c>
      <c r="P54" s="107">
        <f>P$51</f>
        <v>300.52372</v>
      </c>
      <c r="Q54" s="114">
        <f>ROUND(Q$5*Q$6*$P54/100,5)</f>
        <v>90.5594</v>
      </c>
      <c r="R54" s="115">
        <f t="shared" si="8"/>
        <v>83.21075</v>
      </c>
      <c r="S54" s="115">
        <f t="shared" si="8"/>
        <v>56.66693</v>
      </c>
      <c r="T54" s="116">
        <f t="shared" si="8"/>
        <v>33.16393</v>
      </c>
    </row>
    <row r="55" spans="1:20" ht="13.5" thickBot="1">
      <c r="A55" s="139" t="s">
        <v>6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</row>
    <row r="57" spans="1:4" ht="12.75">
      <c r="A57" s="1" t="s">
        <v>33</v>
      </c>
      <c r="B57" s="1"/>
      <c r="C57" s="1"/>
      <c r="D57" s="1"/>
    </row>
    <row r="58" ht="28.5" customHeight="1"/>
    <row r="60" ht="29.25" customHeight="1"/>
    <row r="65" spans="1:9" ht="18">
      <c r="A65" s="4"/>
      <c r="B65" s="4"/>
      <c r="C65" s="4"/>
      <c r="D65" s="4"/>
      <c r="E65" s="4"/>
      <c r="F65" s="4"/>
      <c r="G65" s="4"/>
      <c r="H65" s="4"/>
      <c r="I65" s="4"/>
    </row>
  </sheetData>
  <sheetProtection/>
  <mergeCells count="34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C24:C28"/>
    <mergeCell ref="A34:A37"/>
    <mergeCell ref="B34:B37"/>
    <mergeCell ref="D34:D45"/>
    <mergeCell ref="E34:E37"/>
    <mergeCell ref="A38:A45"/>
    <mergeCell ref="B38:B41"/>
    <mergeCell ref="B42:B45"/>
    <mergeCell ref="A55:T55"/>
    <mergeCell ref="A46:T46"/>
    <mergeCell ref="A47:A50"/>
    <mergeCell ref="B47:B54"/>
    <mergeCell ref="D47:D50"/>
    <mergeCell ref="E47:E50"/>
    <mergeCell ref="A51:A54"/>
    <mergeCell ref="D51:D54"/>
    <mergeCell ref="E51:E54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view="pageBreakPreview" zoomScale="84" zoomScaleSheetLayoutView="84" workbookViewId="0" topLeftCell="A1">
      <selection activeCell="U9" sqref="U9:Y39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5.125" style="0" customWidth="1"/>
    <col min="5" max="5" width="10.375" style="0" customWidth="1"/>
    <col min="6" max="9" width="12.625" style="0" customWidth="1"/>
    <col min="10" max="13" width="10.375" style="0" hidden="1" customWidth="1"/>
    <col min="14" max="14" width="12.37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5" width="9.125" style="6" customWidth="1"/>
  </cols>
  <sheetData>
    <row r="1" spans="1:20" ht="15.75">
      <c r="A1" s="3"/>
      <c r="B1" s="3" t="s">
        <v>41</v>
      </c>
      <c r="D1" s="5"/>
      <c r="E1" s="7"/>
      <c r="F1" s="3"/>
      <c r="G1" s="3"/>
      <c r="H1" s="3"/>
      <c r="I1" s="3"/>
      <c r="L1" s="5"/>
      <c r="N1" s="2"/>
      <c r="O1" s="2"/>
      <c r="P1" s="122"/>
      <c r="Q1" s="2"/>
      <c r="R1" s="2"/>
      <c r="S1" s="2"/>
      <c r="T1" s="2"/>
    </row>
    <row r="2" ht="13.5" thickBot="1">
      <c r="P2" s="123"/>
    </row>
    <row r="3" spans="1:25" ht="51" customHeight="1" thickBot="1">
      <c r="A3" s="143" t="s">
        <v>8</v>
      </c>
      <c r="B3" s="143" t="s">
        <v>24</v>
      </c>
      <c r="C3" s="160" t="s">
        <v>4</v>
      </c>
      <c r="D3" s="160" t="s">
        <v>17</v>
      </c>
      <c r="E3" s="143" t="s">
        <v>7</v>
      </c>
      <c r="F3" s="160" t="s">
        <v>37</v>
      </c>
      <c r="G3" s="161"/>
      <c r="H3" s="161"/>
      <c r="I3" s="162"/>
      <c r="J3" s="160" t="s">
        <v>38</v>
      </c>
      <c r="K3" s="161"/>
      <c r="L3" s="161"/>
      <c r="M3" s="162"/>
      <c r="N3" s="169" t="s">
        <v>5</v>
      </c>
      <c r="O3" s="172" t="s">
        <v>18</v>
      </c>
      <c r="P3" s="175" t="s">
        <v>39</v>
      </c>
      <c r="Q3" s="178" t="s">
        <v>34</v>
      </c>
      <c r="R3" s="179"/>
      <c r="S3" s="179"/>
      <c r="T3" s="180"/>
      <c r="U3"/>
      <c r="V3"/>
      <c r="W3"/>
      <c r="X3"/>
      <c r="Y3"/>
    </row>
    <row r="4" spans="1:25" ht="15.75" customHeight="1" thickBot="1">
      <c r="A4" s="144"/>
      <c r="B4" s="144"/>
      <c r="C4" s="163"/>
      <c r="D4" s="163"/>
      <c r="E4" s="144"/>
      <c r="F4" s="163"/>
      <c r="G4" s="164"/>
      <c r="H4" s="164"/>
      <c r="I4" s="165"/>
      <c r="J4" s="163"/>
      <c r="K4" s="164"/>
      <c r="L4" s="164"/>
      <c r="M4" s="165"/>
      <c r="N4" s="170"/>
      <c r="O4" s="173"/>
      <c r="P4" s="176"/>
      <c r="Q4" s="127">
        <f>Q5*Q6/100</f>
        <v>0.3013386</v>
      </c>
      <c r="R4" s="127">
        <f>R5*R6/100</f>
        <v>0.2768858</v>
      </c>
      <c r="S4" s="127">
        <f>S5*S6/100</f>
        <v>0.18856060000000002</v>
      </c>
      <c r="T4" s="127">
        <f>T5*T6/100</f>
        <v>0.11035380000000002</v>
      </c>
      <c r="U4"/>
      <c r="V4"/>
      <c r="W4"/>
      <c r="X4"/>
      <c r="Y4"/>
    </row>
    <row r="5" spans="1:25" ht="16.5" customHeight="1">
      <c r="A5" s="144"/>
      <c r="B5" s="144"/>
      <c r="C5" s="163"/>
      <c r="D5" s="163"/>
      <c r="E5" s="144"/>
      <c r="F5" s="163"/>
      <c r="G5" s="164"/>
      <c r="H5" s="164"/>
      <c r="I5" s="165"/>
      <c r="J5" s="163"/>
      <c r="K5" s="164"/>
      <c r="L5" s="164"/>
      <c r="M5" s="165"/>
      <c r="N5" s="170"/>
      <c r="O5" s="173"/>
      <c r="P5" s="176"/>
      <c r="Q5" s="130">
        <v>28.59</v>
      </c>
      <c r="R5" s="130">
        <v>26.27</v>
      </c>
      <c r="S5" s="130">
        <v>17.89</v>
      </c>
      <c r="T5" s="131">
        <v>10.47</v>
      </c>
      <c r="U5"/>
      <c r="V5"/>
      <c r="W5"/>
      <c r="X5"/>
      <c r="Y5"/>
    </row>
    <row r="6" spans="1:25" ht="16.5" customHeight="1">
      <c r="A6" s="144"/>
      <c r="B6" s="144"/>
      <c r="C6" s="163"/>
      <c r="D6" s="163"/>
      <c r="E6" s="144"/>
      <c r="F6" s="163"/>
      <c r="G6" s="164"/>
      <c r="H6" s="164"/>
      <c r="I6" s="165"/>
      <c r="J6" s="163"/>
      <c r="K6" s="164"/>
      <c r="L6" s="164"/>
      <c r="M6" s="165"/>
      <c r="N6" s="170"/>
      <c r="O6" s="173"/>
      <c r="P6" s="176"/>
      <c r="Q6" s="132">
        <v>1.054</v>
      </c>
      <c r="R6" s="132">
        <v>1.054</v>
      </c>
      <c r="S6" s="132">
        <v>1.054</v>
      </c>
      <c r="T6" s="133">
        <v>1.054</v>
      </c>
      <c r="U6"/>
      <c r="V6"/>
      <c r="W6"/>
      <c r="X6"/>
      <c r="Y6"/>
    </row>
    <row r="7" spans="1:25" ht="15" customHeight="1">
      <c r="A7" s="144"/>
      <c r="B7" s="144"/>
      <c r="C7" s="163"/>
      <c r="D7" s="163"/>
      <c r="E7" s="144"/>
      <c r="F7" s="166"/>
      <c r="G7" s="167"/>
      <c r="H7" s="167"/>
      <c r="I7" s="168"/>
      <c r="J7" s="166"/>
      <c r="K7" s="167"/>
      <c r="L7" s="167"/>
      <c r="M7" s="168"/>
      <c r="N7" s="170"/>
      <c r="O7" s="173"/>
      <c r="P7" s="176"/>
      <c r="Q7" s="181" t="s">
        <v>35</v>
      </c>
      <c r="R7" s="181"/>
      <c r="S7" s="181"/>
      <c r="T7" s="182"/>
      <c r="U7"/>
      <c r="V7"/>
      <c r="W7"/>
      <c r="X7"/>
      <c r="Y7"/>
    </row>
    <row r="8" spans="1:25" ht="39.75" customHeight="1" thickBot="1">
      <c r="A8" s="146"/>
      <c r="B8" s="146"/>
      <c r="C8" s="183"/>
      <c r="D8" s="183"/>
      <c r="E8" s="146"/>
      <c r="F8" s="59" t="s">
        <v>19</v>
      </c>
      <c r="G8" s="27" t="s">
        <v>20</v>
      </c>
      <c r="H8" s="27" t="s">
        <v>22</v>
      </c>
      <c r="I8" s="34" t="s">
        <v>21</v>
      </c>
      <c r="J8" s="59" t="s">
        <v>19</v>
      </c>
      <c r="K8" s="27" t="s">
        <v>20</v>
      </c>
      <c r="L8" s="27" t="s">
        <v>22</v>
      </c>
      <c r="M8" s="34" t="s">
        <v>21</v>
      </c>
      <c r="N8" s="171"/>
      <c r="O8" s="174"/>
      <c r="P8" s="177"/>
      <c r="Q8" s="28" t="s">
        <v>19</v>
      </c>
      <c r="R8" s="27" t="s">
        <v>20</v>
      </c>
      <c r="S8" s="27" t="s">
        <v>22</v>
      </c>
      <c r="T8" s="34" t="s">
        <v>21</v>
      </c>
      <c r="U8"/>
      <c r="V8"/>
      <c r="W8"/>
      <c r="X8"/>
      <c r="Y8"/>
    </row>
    <row r="9" spans="1:20" ht="15" customHeight="1" thickBot="1">
      <c r="A9" s="141" t="s">
        <v>31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</row>
    <row r="10" spans="1:20" ht="12.75" customHeight="1">
      <c r="A10" s="143" t="s">
        <v>12</v>
      </c>
      <c r="B10" s="143" t="s">
        <v>23</v>
      </c>
      <c r="C10" s="25" t="s">
        <v>0</v>
      </c>
      <c r="D10" s="147" t="s">
        <v>25</v>
      </c>
      <c r="E10" s="150" t="s">
        <v>26</v>
      </c>
      <c r="F10" s="35">
        <f>$N10+$O10+$P10+Q10</f>
        <v>3.65298</v>
      </c>
      <c r="G10" s="37">
        <f>$N10+$O10+$P10+R10</f>
        <v>3.62242</v>
      </c>
      <c r="H10" s="37">
        <f>$N10+$O10+$P10+S10</f>
        <v>3.51201</v>
      </c>
      <c r="I10" s="37">
        <f>$N10+$O10+$P10+T10</f>
        <v>3.41425</v>
      </c>
      <c r="J10" s="35">
        <f>$O10+$P10+Q10</f>
        <v>1.62938</v>
      </c>
      <c r="K10" s="37">
        <f>$O10+$P10+R10</f>
        <v>1.59882</v>
      </c>
      <c r="L10" s="37">
        <f>$O10+$P10+S10</f>
        <v>1.48841</v>
      </c>
      <c r="M10" s="43">
        <f>$O10+$P10+T10</f>
        <v>1.39065</v>
      </c>
      <c r="N10" s="134">
        <v>2.0236</v>
      </c>
      <c r="O10" s="87">
        <v>0.00271</v>
      </c>
      <c r="P10" s="87">
        <v>1.25</v>
      </c>
      <c r="Q10" s="78">
        <f aca="true" t="shared" si="0" ref="Q10:T29">ROUND(Q$5*Q$6*$P10/100,5)</f>
        <v>0.37667</v>
      </c>
      <c r="R10" s="78">
        <f t="shared" si="0"/>
        <v>0.34611</v>
      </c>
      <c r="S10" s="78">
        <f t="shared" si="0"/>
        <v>0.2357</v>
      </c>
      <c r="T10" s="43">
        <f t="shared" si="0"/>
        <v>0.13794</v>
      </c>
    </row>
    <row r="11" spans="1:20" ht="12.75" customHeight="1">
      <c r="A11" s="144"/>
      <c r="B11" s="144"/>
      <c r="C11" s="10" t="s">
        <v>1</v>
      </c>
      <c r="D11" s="148"/>
      <c r="E11" s="151"/>
      <c r="F11" s="38">
        <f aca="true" t="shared" si="1" ref="F11:I45">$N11+$O11+$P11+Q11</f>
        <v>3.8017399999999997</v>
      </c>
      <c r="G11" s="36">
        <f t="shared" si="1"/>
        <v>3.7711799999999998</v>
      </c>
      <c r="H11" s="36">
        <f t="shared" si="1"/>
        <v>3.66077</v>
      </c>
      <c r="I11" s="36">
        <f t="shared" si="1"/>
        <v>3.56301</v>
      </c>
      <c r="J11" s="38">
        <f aca="true" t="shared" si="2" ref="J11:M45">$O11+$P11+Q11</f>
        <v>1.62938</v>
      </c>
      <c r="K11" s="36">
        <f t="shared" si="2"/>
        <v>1.59882</v>
      </c>
      <c r="L11" s="36">
        <f t="shared" si="2"/>
        <v>1.48841</v>
      </c>
      <c r="M11" s="44">
        <f t="shared" si="2"/>
        <v>1.39065</v>
      </c>
      <c r="N11" s="135">
        <v>2.17236</v>
      </c>
      <c r="O11" s="60">
        <f>O10</f>
        <v>0.00271</v>
      </c>
      <c r="P11" s="60">
        <f>P10</f>
        <v>1.25</v>
      </c>
      <c r="Q11" s="79">
        <f t="shared" si="0"/>
        <v>0.37667</v>
      </c>
      <c r="R11" s="79">
        <f t="shared" si="0"/>
        <v>0.34611</v>
      </c>
      <c r="S11" s="79">
        <f t="shared" si="0"/>
        <v>0.2357</v>
      </c>
      <c r="T11" s="44">
        <f t="shared" si="0"/>
        <v>0.13794</v>
      </c>
    </row>
    <row r="12" spans="1:20" ht="12.75" customHeight="1">
      <c r="A12" s="144"/>
      <c r="B12" s="144"/>
      <c r="C12" s="10" t="s">
        <v>2</v>
      </c>
      <c r="D12" s="148"/>
      <c r="E12" s="151"/>
      <c r="F12" s="38">
        <f t="shared" si="1"/>
        <v>4.25688</v>
      </c>
      <c r="G12" s="36">
        <f t="shared" si="1"/>
        <v>4.22632</v>
      </c>
      <c r="H12" s="36">
        <f t="shared" si="1"/>
        <v>4.1159099999999995</v>
      </c>
      <c r="I12" s="36">
        <f t="shared" si="1"/>
        <v>4.01815</v>
      </c>
      <c r="J12" s="38">
        <f t="shared" si="2"/>
        <v>1.62938</v>
      </c>
      <c r="K12" s="36">
        <f t="shared" si="2"/>
        <v>1.59882</v>
      </c>
      <c r="L12" s="36">
        <f t="shared" si="2"/>
        <v>1.48841</v>
      </c>
      <c r="M12" s="44">
        <f t="shared" si="2"/>
        <v>1.39065</v>
      </c>
      <c r="N12" s="135">
        <v>2.6275</v>
      </c>
      <c r="O12" s="60">
        <f>O10</f>
        <v>0.00271</v>
      </c>
      <c r="P12" s="60">
        <f>P10</f>
        <v>1.25</v>
      </c>
      <c r="Q12" s="79">
        <f t="shared" si="0"/>
        <v>0.37667</v>
      </c>
      <c r="R12" s="79">
        <f t="shared" si="0"/>
        <v>0.34611</v>
      </c>
      <c r="S12" s="79">
        <f t="shared" si="0"/>
        <v>0.2357</v>
      </c>
      <c r="T12" s="44">
        <f t="shared" si="0"/>
        <v>0.13794</v>
      </c>
    </row>
    <row r="13" spans="1:20" ht="12.75" customHeight="1" thickBot="1">
      <c r="A13" s="144"/>
      <c r="B13" s="146"/>
      <c r="C13" s="26" t="s">
        <v>3</v>
      </c>
      <c r="D13" s="149"/>
      <c r="E13" s="151"/>
      <c r="F13" s="45">
        <f t="shared" si="1"/>
        <v>5.005579999999999</v>
      </c>
      <c r="G13" s="46">
        <f t="shared" si="1"/>
        <v>4.97502</v>
      </c>
      <c r="H13" s="46">
        <f t="shared" si="1"/>
        <v>4.864609999999999</v>
      </c>
      <c r="I13" s="46">
        <f t="shared" si="1"/>
        <v>4.76685</v>
      </c>
      <c r="J13" s="45">
        <f t="shared" si="2"/>
        <v>1.62938</v>
      </c>
      <c r="K13" s="46">
        <f t="shared" si="2"/>
        <v>1.59882</v>
      </c>
      <c r="L13" s="46">
        <f t="shared" si="2"/>
        <v>1.48841</v>
      </c>
      <c r="M13" s="47">
        <f t="shared" si="2"/>
        <v>1.39065</v>
      </c>
      <c r="N13" s="136">
        <v>3.3762</v>
      </c>
      <c r="O13" s="61">
        <f>O10</f>
        <v>0.00271</v>
      </c>
      <c r="P13" s="61">
        <f>P10</f>
        <v>1.25</v>
      </c>
      <c r="Q13" s="80">
        <f t="shared" si="0"/>
        <v>0.37667</v>
      </c>
      <c r="R13" s="80">
        <f t="shared" si="0"/>
        <v>0.34611</v>
      </c>
      <c r="S13" s="80">
        <f t="shared" si="0"/>
        <v>0.2357</v>
      </c>
      <c r="T13" s="47">
        <f t="shared" si="0"/>
        <v>0.13794</v>
      </c>
    </row>
    <row r="14" spans="1:20" ht="12.75" customHeight="1" hidden="1">
      <c r="A14" s="144"/>
      <c r="B14" s="96" t="s">
        <v>32</v>
      </c>
      <c r="C14" s="25" t="s">
        <v>0</v>
      </c>
      <c r="D14" s="39" t="s">
        <v>14</v>
      </c>
      <c r="E14" s="151"/>
      <c r="F14" s="40">
        <f t="shared" si="1"/>
        <v>2.6944999999999997</v>
      </c>
      <c r="G14" s="41">
        <f t="shared" si="1"/>
        <v>2.68194</v>
      </c>
      <c r="H14" s="41">
        <f t="shared" si="1"/>
        <v>2.63659</v>
      </c>
      <c r="I14" s="41">
        <f t="shared" si="1"/>
        <v>2.59643</v>
      </c>
      <c r="J14" s="40">
        <f t="shared" si="2"/>
        <v>0.6709</v>
      </c>
      <c r="K14" s="41">
        <f t="shared" si="2"/>
        <v>0.65834</v>
      </c>
      <c r="L14" s="41">
        <f t="shared" si="2"/>
        <v>0.61299</v>
      </c>
      <c r="M14" s="42">
        <f t="shared" si="2"/>
        <v>0.5728300000000001</v>
      </c>
      <c r="N14" s="41">
        <f>N$10</f>
        <v>2.0236</v>
      </c>
      <c r="O14" s="62">
        <f aca="true" t="shared" si="3" ref="O14:O33">O$10</f>
        <v>0.00271</v>
      </c>
      <c r="P14" s="88">
        <v>0.51346</v>
      </c>
      <c r="Q14" s="62">
        <f t="shared" si="0"/>
        <v>0.15473</v>
      </c>
      <c r="R14" s="62">
        <f t="shared" si="0"/>
        <v>0.14217</v>
      </c>
      <c r="S14" s="62">
        <f t="shared" si="0"/>
        <v>0.09682</v>
      </c>
      <c r="T14" s="42">
        <f t="shared" si="0"/>
        <v>0.05666</v>
      </c>
    </row>
    <row r="15" spans="1:20" ht="12.75" customHeight="1" hidden="1">
      <c r="A15" s="144"/>
      <c r="B15" s="97"/>
      <c r="C15" s="10"/>
      <c r="D15" s="18" t="s">
        <v>13</v>
      </c>
      <c r="E15" s="151"/>
      <c r="F15" s="13">
        <f t="shared" si="1"/>
        <v>3.1870000000000003</v>
      </c>
      <c r="G15" s="30">
        <f t="shared" si="1"/>
        <v>3.1651900000000004</v>
      </c>
      <c r="H15" s="30">
        <f t="shared" si="1"/>
        <v>3.0864100000000003</v>
      </c>
      <c r="I15" s="30">
        <f t="shared" si="1"/>
        <v>3.0166600000000003</v>
      </c>
      <c r="J15" s="13">
        <f t="shared" si="2"/>
        <v>1.1634</v>
      </c>
      <c r="K15" s="30">
        <f t="shared" si="2"/>
        <v>1.14159</v>
      </c>
      <c r="L15" s="30">
        <f t="shared" si="2"/>
        <v>1.06281</v>
      </c>
      <c r="M15" s="14">
        <f t="shared" si="2"/>
        <v>0.99306</v>
      </c>
      <c r="N15" s="30">
        <f>N$10</f>
        <v>2.0236</v>
      </c>
      <c r="O15" s="63">
        <f>O$10</f>
        <v>0.00271</v>
      </c>
      <c r="P15" s="89">
        <v>0.89192</v>
      </c>
      <c r="Q15" s="63">
        <f t="shared" si="0"/>
        <v>0.26877</v>
      </c>
      <c r="R15" s="63">
        <f t="shared" si="0"/>
        <v>0.24696</v>
      </c>
      <c r="S15" s="63">
        <f t="shared" si="0"/>
        <v>0.16818</v>
      </c>
      <c r="T15" s="14">
        <f t="shared" si="0"/>
        <v>0.09843</v>
      </c>
    </row>
    <row r="16" spans="1:20" ht="12.75" customHeight="1" hidden="1">
      <c r="A16" s="144"/>
      <c r="B16" s="97"/>
      <c r="C16" s="10"/>
      <c r="D16" s="19" t="s">
        <v>15</v>
      </c>
      <c r="E16" s="151"/>
      <c r="F16" s="15">
        <f t="shared" si="1"/>
        <v>5.46462</v>
      </c>
      <c r="G16" s="31">
        <f t="shared" si="1"/>
        <v>5.40001</v>
      </c>
      <c r="H16" s="31">
        <f t="shared" si="1"/>
        <v>5.16664</v>
      </c>
      <c r="I16" s="31">
        <f t="shared" si="1"/>
        <v>4.9600100000000005</v>
      </c>
      <c r="J16" s="15">
        <f t="shared" si="2"/>
        <v>3.44102</v>
      </c>
      <c r="K16" s="31">
        <f t="shared" si="2"/>
        <v>3.37641</v>
      </c>
      <c r="L16" s="31">
        <f t="shared" si="2"/>
        <v>3.14304</v>
      </c>
      <c r="M16" s="16">
        <f t="shared" si="2"/>
        <v>2.93641</v>
      </c>
      <c r="N16" s="31">
        <f>N$10</f>
        <v>2.0236</v>
      </c>
      <c r="O16" s="64">
        <f t="shared" si="3"/>
        <v>0.00271</v>
      </c>
      <c r="P16" s="90">
        <v>2.64213</v>
      </c>
      <c r="Q16" s="64">
        <f t="shared" si="0"/>
        <v>0.79618</v>
      </c>
      <c r="R16" s="64">
        <f t="shared" si="0"/>
        <v>0.73157</v>
      </c>
      <c r="S16" s="64">
        <f t="shared" si="0"/>
        <v>0.4982</v>
      </c>
      <c r="T16" s="16">
        <f t="shared" si="0"/>
        <v>0.29157</v>
      </c>
    </row>
    <row r="17" spans="1:20" ht="12.75" customHeight="1" hidden="1">
      <c r="A17" s="144"/>
      <c r="B17" s="97"/>
      <c r="C17" s="10"/>
      <c r="D17" s="20" t="s">
        <v>14</v>
      </c>
      <c r="E17" s="151"/>
      <c r="F17" s="11">
        <f t="shared" si="1"/>
        <v>2.6944999999999997</v>
      </c>
      <c r="G17" s="29">
        <f t="shared" si="1"/>
        <v>2.68194</v>
      </c>
      <c r="H17" s="29">
        <f t="shared" si="1"/>
        <v>2.63659</v>
      </c>
      <c r="I17" s="29">
        <f t="shared" si="1"/>
        <v>2.59643</v>
      </c>
      <c r="J17" s="11">
        <f t="shared" si="2"/>
        <v>0.6709</v>
      </c>
      <c r="K17" s="29">
        <f t="shared" si="2"/>
        <v>0.65834</v>
      </c>
      <c r="L17" s="29">
        <f t="shared" si="2"/>
        <v>0.61299</v>
      </c>
      <c r="M17" s="12">
        <f t="shared" si="2"/>
        <v>0.5728300000000001</v>
      </c>
      <c r="N17" s="29">
        <f>N$10</f>
        <v>2.0236</v>
      </c>
      <c r="O17" s="65">
        <f t="shared" si="3"/>
        <v>0.00271</v>
      </c>
      <c r="P17" s="91">
        <v>0.51346</v>
      </c>
      <c r="Q17" s="65">
        <f t="shared" si="0"/>
        <v>0.15473</v>
      </c>
      <c r="R17" s="65">
        <f t="shared" si="0"/>
        <v>0.14217</v>
      </c>
      <c r="S17" s="65">
        <f t="shared" si="0"/>
        <v>0.09682</v>
      </c>
      <c r="T17" s="12">
        <f t="shared" si="0"/>
        <v>0.05666</v>
      </c>
    </row>
    <row r="18" spans="1:20" ht="12.75" customHeight="1" hidden="1">
      <c r="A18" s="144"/>
      <c r="B18" s="97"/>
      <c r="C18" s="95"/>
      <c r="D18" s="21" t="s">
        <v>16</v>
      </c>
      <c r="E18" s="151"/>
      <c r="F18" s="15">
        <f t="shared" si="1"/>
        <v>3.93677</v>
      </c>
      <c r="G18" s="31">
        <f t="shared" si="1"/>
        <v>3.9008700000000003</v>
      </c>
      <c r="H18" s="31">
        <f t="shared" si="1"/>
        <v>3.7712</v>
      </c>
      <c r="I18" s="31">
        <f t="shared" si="1"/>
        <v>3.65639</v>
      </c>
      <c r="J18" s="15">
        <f t="shared" si="2"/>
        <v>1.91317</v>
      </c>
      <c r="K18" s="31">
        <f t="shared" si="2"/>
        <v>1.87727</v>
      </c>
      <c r="L18" s="31">
        <f t="shared" si="2"/>
        <v>1.7476</v>
      </c>
      <c r="M18" s="16">
        <f t="shared" si="2"/>
        <v>1.63279</v>
      </c>
      <c r="N18" s="31">
        <f>N$10</f>
        <v>2.0236</v>
      </c>
      <c r="O18" s="64">
        <f>O$10</f>
        <v>0.00271</v>
      </c>
      <c r="P18" s="90">
        <v>1.46807</v>
      </c>
      <c r="Q18" s="64">
        <f t="shared" si="0"/>
        <v>0.44239</v>
      </c>
      <c r="R18" s="64">
        <f t="shared" si="0"/>
        <v>0.40649</v>
      </c>
      <c r="S18" s="64">
        <f t="shared" si="0"/>
        <v>0.27682</v>
      </c>
      <c r="T18" s="16">
        <f t="shared" si="0"/>
        <v>0.16201</v>
      </c>
    </row>
    <row r="19" spans="1:20" ht="12.75" customHeight="1" hidden="1">
      <c r="A19" s="144"/>
      <c r="B19" s="97"/>
      <c r="C19" s="94" t="s">
        <v>1</v>
      </c>
      <c r="D19" s="17" t="s">
        <v>14</v>
      </c>
      <c r="E19" s="151"/>
      <c r="F19" s="40">
        <f t="shared" si="1"/>
        <v>2.84326</v>
      </c>
      <c r="G19" s="41">
        <f t="shared" si="1"/>
        <v>2.8307</v>
      </c>
      <c r="H19" s="41">
        <f t="shared" si="1"/>
        <v>2.78535</v>
      </c>
      <c r="I19" s="41">
        <f t="shared" si="1"/>
        <v>2.74519</v>
      </c>
      <c r="J19" s="40">
        <f t="shared" si="2"/>
        <v>0.6709</v>
      </c>
      <c r="K19" s="41">
        <f t="shared" si="2"/>
        <v>0.65834</v>
      </c>
      <c r="L19" s="41">
        <f t="shared" si="2"/>
        <v>0.61299</v>
      </c>
      <c r="M19" s="42">
        <f t="shared" si="2"/>
        <v>0.5728300000000001</v>
      </c>
      <c r="N19" s="41">
        <f>N$11</f>
        <v>2.17236</v>
      </c>
      <c r="O19" s="62">
        <f t="shared" si="3"/>
        <v>0.00271</v>
      </c>
      <c r="P19" s="71">
        <f>P$14</f>
        <v>0.51346</v>
      </c>
      <c r="Q19" s="62">
        <f t="shared" si="0"/>
        <v>0.15473</v>
      </c>
      <c r="R19" s="62">
        <f t="shared" si="0"/>
        <v>0.14217</v>
      </c>
      <c r="S19" s="62">
        <f t="shared" si="0"/>
        <v>0.09682</v>
      </c>
      <c r="T19" s="42">
        <f t="shared" si="0"/>
        <v>0.05666</v>
      </c>
    </row>
    <row r="20" spans="1:20" ht="12.75" customHeight="1" hidden="1">
      <c r="A20" s="144"/>
      <c r="B20" s="97"/>
      <c r="C20" s="10"/>
      <c r="D20" s="18" t="s">
        <v>13</v>
      </c>
      <c r="E20" s="151"/>
      <c r="F20" s="13">
        <f t="shared" si="1"/>
        <v>3.3357599999999996</v>
      </c>
      <c r="G20" s="30">
        <f t="shared" si="1"/>
        <v>3.3139499999999997</v>
      </c>
      <c r="H20" s="30">
        <f t="shared" si="1"/>
        <v>3.2351699999999997</v>
      </c>
      <c r="I20" s="30">
        <f t="shared" si="1"/>
        <v>3.1654199999999997</v>
      </c>
      <c r="J20" s="13">
        <f t="shared" si="2"/>
        <v>1.1634</v>
      </c>
      <c r="K20" s="30">
        <f t="shared" si="2"/>
        <v>1.14159</v>
      </c>
      <c r="L20" s="30">
        <f t="shared" si="2"/>
        <v>1.06281</v>
      </c>
      <c r="M20" s="14">
        <f t="shared" si="2"/>
        <v>0.99306</v>
      </c>
      <c r="N20" s="30">
        <f>N$11</f>
        <v>2.17236</v>
      </c>
      <c r="O20" s="63">
        <f>O$10</f>
        <v>0.00271</v>
      </c>
      <c r="P20" s="72">
        <f>P$15</f>
        <v>0.89192</v>
      </c>
      <c r="Q20" s="63">
        <f t="shared" si="0"/>
        <v>0.26877</v>
      </c>
      <c r="R20" s="63">
        <f t="shared" si="0"/>
        <v>0.24696</v>
      </c>
      <c r="S20" s="63">
        <f t="shared" si="0"/>
        <v>0.16818</v>
      </c>
      <c r="T20" s="14">
        <f t="shared" si="0"/>
        <v>0.09843</v>
      </c>
    </row>
    <row r="21" spans="1:20" ht="12.75" customHeight="1" hidden="1">
      <c r="A21" s="144"/>
      <c r="B21" s="97"/>
      <c r="C21" s="10"/>
      <c r="D21" s="19" t="s">
        <v>15</v>
      </c>
      <c r="E21" s="151"/>
      <c r="F21" s="15">
        <f t="shared" si="1"/>
        <v>5.613379999999999</v>
      </c>
      <c r="G21" s="31">
        <f t="shared" si="1"/>
        <v>5.548769999999999</v>
      </c>
      <c r="H21" s="31">
        <f t="shared" si="1"/>
        <v>5.3153999999999995</v>
      </c>
      <c r="I21" s="31">
        <f t="shared" si="1"/>
        <v>5.10877</v>
      </c>
      <c r="J21" s="15">
        <f t="shared" si="2"/>
        <v>3.44102</v>
      </c>
      <c r="K21" s="31">
        <f t="shared" si="2"/>
        <v>3.37641</v>
      </c>
      <c r="L21" s="31">
        <f t="shared" si="2"/>
        <v>3.14304</v>
      </c>
      <c r="M21" s="16">
        <f t="shared" si="2"/>
        <v>2.93641</v>
      </c>
      <c r="N21" s="31">
        <f>N$11</f>
        <v>2.17236</v>
      </c>
      <c r="O21" s="64">
        <f t="shared" si="3"/>
        <v>0.00271</v>
      </c>
      <c r="P21" s="73">
        <f>P$16</f>
        <v>2.64213</v>
      </c>
      <c r="Q21" s="64">
        <f t="shared" si="0"/>
        <v>0.79618</v>
      </c>
      <c r="R21" s="64">
        <f t="shared" si="0"/>
        <v>0.73157</v>
      </c>
      <c r="S21" s="64">
        <f t="shared" si="0"/>
        <v>0.4982</v>
      </c>
      <c r="T21" s="16">
        <f t="shared" si="0"/>
        <v>0.29157</v>
      </c>
    </row>
    <row r="22" spans="1:20" ht="12.75" customHeight="1" hidden="1">
      <c r="A22" s="144"/>
      <c r="B22" s="97"/>
      <c r="C22" s="10"/>
      <c r="D22" s="20" t="s">
        <v>14</v>
      </c>
      <c r="E22" s="151"/>
      <c r="F22" s="11">
        <f t="shared" si="1"/>
        <v>2.84326</v>
      </c>
      <c r="G22" s="29">
        <f t="shared" si="1"/>
        <v>2.8307</v>
      </c>
      <c r="H22" s="29">
        <f t="shared" si="1"/>
        <v>2.78535</v>
      </c>
      <c r="I22" s="29">
        <f t="shared" si="1"/>
        <v>2.74519</v>
      </c>
      <c r="J22" s="11">
        <f t="shared" si="2"/>
        <v>0.6709</v>
      </c>
      <c r="K22" s="29">
        <f t="shared" si="2"/>
        <v>0.65834</v>
      </c>
      <c r="L22" s="29">
        <f t="shared" si="2"/>
        <v>0.61299</v>
      </c>
      <c r="M22" s="12">
        <f t="shared" si="2"/>
        <v>0.5728300000000001</v>
      </c>
      <c r="N22" s="29">
        <f>N$11</f>
        <v>2.17236</v>
      </c>
      <c r="O22" s="65">
        <f t="shared" si="3"/>
        <v>0.00271</v>
      </c>
      <c r="P22" s="74">
        <f>P$17</f>
        <v>0.51346</v>
      </c>
      <c r="Q22" s="65">
        <f t="shared" si="0"/>
        <v>0.15473</v>
      </c>
      <c r="R22" s="65">
        <f t="shared" si="0"/>
        <v>0.14217</v>
      </c>
      <c r="S22" s="65">
        <f t="shared" si="0"/>
        <v>0.09682</v>
      </c>
      <c r="T22" s="12">
        <f t="shared" si="0"/>
        <v>0.05666</v>
      </c>
    </row>
    <row r="23" spans="1:20" ht="12.75" customHeight="1" hidden="1">
      <c r="A23" s="144"/>
      <c r="B23" s="97"/>
      <c r="C23" s="95"/>
      <c r="D23" s="21" t="s">
        <v>16</v>
      </c>
      <c r="E23" s="151"/>
      <c r="F23" s="15">
        <f t="shared" si="1"/>
        <v>4.085529999999999</v>
      </c>
      <c r="G23" s="31">
        <f t="shared" si="1"/>
        <v>4.04963</v>
      </c>
      <c r="H23" s="31">
        <f t="shared" si="1"/>
        <v>3.9199599999999997</v>
      </c>
      <c r="I23" s="31">
        <f t="shared" si="1"/>
        <v>3.80515</v>
      </c>
      <c r="J23" s="15">
        <f t="shared" si="2"/>
        <v>1.91317</v>
      </c>
      <c r="K23" s="31">
        <f t="shared" si="2"/>
        <v>1.87727</v>
      </c>
      <c r="L23" s="31">
        <f t="shared" si="2"/>
        <v>1.7476</v>
      </c>
      <c r="M23" s="16">
        <f t="shared" si="2"/>
        <v>1.63279</v>
      </c>
      <c r="N23" s="31">
        <f>N$11</f>
        <v>2.17236</v>
      </c>
      <c r="O23" s="64">
        <f>O$10</f>
        <v>0.00271</v>
      </c>
      <c r="P23" s="73">
        <f>P$18</f>
        <v>1.46807</v>
      </c>
      <c r="Q23" s="64">
        <f t="shared" si="0"/>
        <v>0.44239</v>
      </c>
      <c r="R23" s="64">
        <f t="shared" si="0"/>
        <v>0.40649</v>
      </c>
      <c r="S23" s="64">
        <f t="shared" si="0"/>
        <v>0.27682</v>
      </c>
      <c r="T23" s="16">
        <f t="shared" si="0"/>
        <v>0.16201</v>
      </c>
    </row>
    <row r="24" spans="1:20" ht="12.75" customHeight="1" hidden="1">
      <c r="A24" s="144"/>
      <c r="B24" s="97"/>
      <c r="C24" s="157" t="s">
        <v>2</v>
      </c>
      <c r="D24" s="17" t="s">
        <v>14</v>
      </c>
      <c r="E24" s="151"/>
      <c r="F24" s="40">
        <f t="shared" si="1"/>
        <v>3.2984</v>
      </c>
      <c r="G24" s="41">
        <f t="shared" si="1"/>
        <v>3.2858400000000003</v>
      </c>
      <c r="H24" s="41">
        <f t="shared" si="1"/>
        <v>3.2404900000000003</v>
      </c>
      <c r="I24" s="41">
        <f t="shared" si="1"/>
        <v>3.20033</v>
      </c>
      <c r="J24" s="40">
        <f t="shared" si="2"/>
        <v>0.6709</v>
      </c>
      <c r="K24" s="41">
        <f t="shared" si="2"/>
        <v>0.65834</v>
      </c>
      <c r="L24" s="41">
        <f t="shared" si="2"/>
        <v>0.61299</v>
      </c>
      <c r="M24" s="42">
        <f t="shared" si="2"/>
        <v>0.5728300000000001</v>
      </c>
      <c r="N24" s="41">
        <f>N$12</f>
        <v>2.6275</v>
      </c>
      <c r="O24" s="62">
        <f t="shared" si="3"/>
        <v>0.00271</v>
      </c>
      <c r="P24" s="71">
        <f>P$14</f>
        <v>0.51346</v>
      </c>
      <c r="Q24" s="62">
        <f t="shared" si="0"/>
        <v>0.15473</v>
      </c>
      <c r="R24" s="62">
        <f t="shared" si="0"/>
        <v>0.14217</v>
      </c>
      <c r="S24" s="62">
        <f t="shared" si="0"/>
        <v>0.09682</v>
      </c>
      <c r="T24" s="42">
        <f t="shared" si="0"/>
        <v>0.05666</v>
      </c>
    </row>
    <row r="25" spans="1:20" ht="12.75" customHeight="1" hidden="1">
      <c r="A25" s="144"/>
      <c r="B25" s="97"/>
      <c r="C25" s="158"/>
      <c r="D25" s="18" t="s">
        <v>13</v>
      </c>
      <c r="E25" s="151"/>
      <c r="F25" s="13">
        <f t="shared" si="1"/>
        <v>3.7908999999999997</v>
      </c>
      <c r="G25" s="30">
        <f t="shared" si="1"/>
        <v>3.76909</v>
      </c>
      <c r="H25" s="30">
        <f t="shared" si="1"/>
        <v>3.6903099999999998</v>
      </c>
      <c r="I25" s="30">
        <f t="shared" si="1"/>
        <v>3.62056</v>
      </c>
      <c r="J25" s="13">
        <f t="shared" si="2"/>
        <v>1.1634</v>
      </c>
      <c r="K25" s="30">
        <f t="shared" si="2"/>
        <v>1.14159</v>
      </c>
      <c r="L25" s="30">
        <f t="shared" si="2"/>
        <v>1.06281</v>
      </c>
      <c r="M25" s="14">
        <f t="shared" si="2"/>
        <v>0.99306</v>
      </c>
      <c r="N25" s="30">
        <f>N$12</f>
        <v>2.6275</v>
      </c>
      <c r="O25" s="63">
        <f>O$10</f>
        <v>0.00271</v>
      </c>
      <c r="P25" s="72">
        <f>P$15</f>
        <v>0.89192</v>
      </c>
      <c r="Q25" s="63">
        <f t="shared" si="0"/>
        <v>0.26877</v>
      </c>
      <c r="R25" s="63">
        <f t="shared" si="0"/>
        <v>0.24696</v>
      </c>
      <c r="S25" s="63">
        <f t="shared" si="0"/>
        <v>0.16818</v>
      </c>
      <c r="T25" s="14">
        <f t="shared" si="0"/>
        <v>0.09843</v>
      </c>
    </row>
    <row r="26" spans="1:20" ht="12.75" customHeight="1" hidden="1">
      <c r="A26" s="144"/>
      <c r="B26" s="97"/>
      <c r="C26" s="158"/>
      <c r="D26" s="19" t="s">
        <v>15</v>
      </c>
      <c r="E26" s="151"/>
      <c r="F26" s="15">
        <f t="shared" si="1"/>
        <v>6.0685199999999995</v>
      </c>
      <c r="G26" s="31">
        <f t="shared" si="1"/>
        <v>6.003909999999999</v>
      </c>
      <c r="H26" s="31">
        <f t="shared" si="1"/>
        <v>5.77054</v>
      </c>
      <c r="I26" s="31">
        <f t="shared" si="1"/>
        <v>5.56391</v>
      </c>
      <c r="J26" s="15">
        <f t="shared" si="2"/>
        <v>3.44102</v>
      </c>
      <c r="K26" s="31">
        <f t="shared" si="2"/>
        <v>3.37641</v>
      </c>
      <c r="L26" s="31">
        <f t="shared" si="2"/>
        <v>3.14304</v>
      </c>
      <c r="M26" s="16">
        <f t="shared" si="2"/>
        <v>2.93641</v>
      </c>
      <c r="N26" s="31">
        <f>N$12</f>
        <v>2.6275</v>
      </c>
      <c r="O26" s="64">
        <f t="shared" si="3"/>
        <v>0.00271</v>
      </c>
      <c r="P26" s="73">
        <f>P$16</f>
        <v>2.64213</v>
      </c>
      <c r="Q26" s="64">
        <f t="shared" si="0"/>
        <v>0.79618</v>
      </c>
      <c r="R26" s="64">
        <f t="shared" si="0"/>
        <v>0.73157</v>
      </c>
      <c r="S26" s="64">
        <f t="shared" si="0"/>
        <v>0.4982</v>
      </c>
      <c r="T26" s="16">
        <f t="shared" si="0"/>
        <v>0.29157</v>
      </c>
    </row>
    <row r="27" spans="1:20" ht="12.75" customHeight="1" hidden="1">
      <c r="A27" s="144"/>
      <c r="B27" s="97"/>
      <c r="C27" s="158"/>
      <c r="D27" s="20" t="s">
        <v>14</v>
      </c>
      <c r="E27" s="151"/>
      <c r="F27" s="11">
        <f t="shared" si="1"/>
        <v>3.2984</v>
      </c>
      <c r="G27" s="29">
        <f t="shared" si="1"/>
        <v>3.2858400000000003</v>
      </c>
      <c r="H27" s="29">
        <f t="shared" si="1"/>
        <v>3.2404900000000003</v>
      </c>
      <c r="I27" s="29">
        <f t="shared" si="1"/>
        <v>3.20033</v>
      </c>
      <c r="J27" s="11">
        <f t="shared" si="2"/>
        <v>0.6709</v>
      </c>
      <c r="K27" s="29">
        <f t="shared" si="2"/>
        <v>0.65834</v>
      </c>
      <c r="L27" s="29">
        <f t="shared" si="2"/>
        <v>0.61299</v>
      </c>
      <c r="M27" s="12">
        <f t="shared" si="2"/>
        <v>0.5728300000000001</v>
      </c>
      <c r="N27" s="29">
        <f>N$12</f>
        <v>2.6275</v>
      </c>
      <c r="O27" s="65">
        <f t="shared" si="3"/>
        <v>0.00271</v>
      </c>
      <c r="P27" s="74">
        <f>P$17</f>
        <v>0.51346</v>
      </c>
      <c r="Q27" s="65">
        <f t="shared" si="0"/>
        <v>0.15473</v>
      </c>
      <c r="R27" s="65">
        <f t="shared" si="0"/>
        <v>0.14217</v>
      </c>
      <c r="S27" s="65">
        <f t="shared" si="0"/>
        <v>0.09682</v>
      </c>
      <c r="T27" s="12">
        <f t="shared" si="0"/>
        <v>0.05666</v>
      </c>
    </row>
    <row r="28" spans="1:20" ht="12.75" customHeight="1" hidden="1">
      <c r="A28" s="144"/>
      <c r="B28" s="97"/>
      <c r="C28" s="159"/>
      <c r="D28" s="21" t="s">
        <v>16</v>
      </c>
      <c r="E28" s="151"/>
      <c r="F28" s="15">
        <f t="shared" si="1"/>
        <v>4.5406699999999995</v>
      </c>
      <c r="G28" s="31">
        <f t="shared" si="1"/>
        <v>4.50477</v>
      </c>
      <c r="H28" s="31">
        <f t="shared" si="1"/>
        <v>4.3751</v>
      </c>
      <c r="I28" s="31">
        <f t="shared" si="1"/>
        <v>4.2602899999999995</v>
      </c>
      <c r="J28" s="15">
        <f t="shared" si="2"/>
        <v>1.91317</v>
      </c>
      <c r="K28" s="31">
        <f t="shared" si="2"/>
        <v>1.87727</v>
      </c>
      <c r="L28" s="31">
        <f t="shared" si="2"/>
        <v>1.7476</v>
      </c>
      <c r="M28" s="16">
        <f t="shared" si="2"/>
        <v>1.63279</v>
      </c>
      <c r="N28" s="31">
        <f>N$12</f>
        <v>2.6275</v>
      </c>
      <c r="O28" s="64">
        <f t="shared" si="3"/>
        <v>0.00271</v>
      </c>
      <c r="P28" s="73">
        <f>P$18</f>
        <v>1.46807</v>
      </c>
      <c r="Q28" s="64">
        <f t="shared" si="0"/>
        <v>0.44239</v>
      </c>
      <c r="R28" s="64">
        <f t="shared" si="0"/>
        <v>0.40649</v>
      </c>
      <c r="S28" s="64">
        <f t="shared" si="0"/>
        <v>0.27682</v>
      </c>
      <c r="T28" s="16">
        <f t="shared" si="0"/>
        <v>0.16201</v>
      </c>
    </row>
    <row r="29" spans="1:20" ht="12.75" customHeight="1" hidden="1">
      <c r="A29" s="144"/>
      <c r="B29" s="97"/>
      <c r="C29" s="10" t="s">
        <v>3</v>
      </c>
      <c r="D29" s="17" t="s">
        <v>14</v>
      </c>
      <c r="E29" s="151"/>
      <c r="F29" s="11">
        <f t="shared" si="1"/>
        <v>4.0470999999999995</v>
      </c>
      <c r="G29" s="29">
        <f t="shared" si="1"/>
        <v>4.03454</v>
      </c>
      <c r="H29" s="29">
        <f t="shared" si="1"/>
        <v>3.98919</v>
      </c>
      <c r="I29" s="29">
        <f t="shared" si="1"/>
        <v>3.9490299999999996</v>
      </c>
      <c r="J29" s="11">
        <f t="shared" si="2"/>
        <v>0.6709</v>
      </c>
      <c r="K29" s="29">
        <f t="shared" si="2"/>
        <v>0.65834</v>
      </c>
      <c r="L29" s="29">
        <f t="shared" si="2"/>
        <v>0.61299</v>
      </c>
      <c r="M29" s="12">
        <f t="shared" si="2"/>
        <v>0.5728300000000001</v>
      </c>
      <c r="N29" s="29">
        <f>N$13</f>
        <v>3.3762</v>
      </c>
      <c r="O29" s="65">
        <f t="shared" si="3"/>
        <v>0.00271</v>
      </c>
      <c r="P29" s="65">
        <f>P$14</f>
        <v>0.51346</v>
      </c>
      <c r="Q29" s="65">
        <f t="shared" si="0"/>
        <v>0.15473</v>
      </c>
      <c r="R29" s="65">
        <f t="shared" si="0"/>
        <v>0.14217</v>
      </c>
      <c r="S29" s="65">
        <f t="shared" si="0"/>
        <v>0.09682</v>
      </c>
      <c r="T29" s="12">
        <f t="shared" si="0"/>
        <v>0.05666</v>
      </c>
    </row>
    <row r="30" spans="1:20" ht="12.75" customHeight="1" hidden="1">
      <c r="A30" s="144"/>
      <c r="B30" s="97"/>
      <c r="C30" s="10"/>
      <c r="D30" s="18" t="s">
        <v>13</v>
      </c>
      <c r="E30" s="151"/>
      <c r="F30" s="13">
        <f t="shared" si="1"/>
        <v>4.5396</v>
      </c>
      <c r="G30" s="30">
        <f t="shared" si="1"/>
        <v>4.51779</v>
      </c>
      <c r="H30" s="30">
        <f t="shared" si="1"/>
        <v>4.43901</v>
      </c>
      <c r="I30" s="30">
        <f t="shared" si="1"/>
        <v>4.36926</v>
      </c>
      <c r="J30" s="13">
        <f t="shared" si="2"/>
        <v>1.1634</v>
      </c>
      <c r="K30" s="30">
        <f t="shared" si="2"/>
        <v>1.14159</v>
      </c>
      <c r="L30" s="30">
        <f t="shared" si="2"/>
        <v>1.06281</v>
      </c>
      <c r="M30" s="14">
        <f t="shared" si="2"/>
        <v>0.99306</v>
      </c>
      <c r="N30" s="30">
        <f>N$13</f>
        <v>3.3762</v>
      </c>
      <c r="O30" s="63">
        <f t="shared" si="3"/>
        <v>0.00271</v>
      </c>
      <c r="P30" s="63">
        <f>P$15</f>
        <v>0.89192</v>
      </c>
      <c r="Q30" s="63">
        <f aca="true" t="shared" si="4" ref="Q30:T45">ROUND(Q$5*Q$6*$P30/100,5)</f>
        <v>0.26877</v>
      </c>
      <c r="R30" s="63">
        <f t="shared" si="4"/>
        <v>0.24696</v>
      </c>
      <c r="S30" s="63">
        <f t="shared" si="4"/>
        <v>0.16818</v>
      </c>
      <c r="T30" s="14">
        <f t="shared" si="4"/>
        <v>0.09843</v>
      </c>
    </row>
    <row r="31" spans="1:20" ht="12.75" customHeight="1" hidden="1">
      <c r="A31" s="144"/>
      <c r="B31" s="97"/>
      <c r="C31" s="10"/>
      <c r="D31" s="19" t="s">
        <v>15</v>
      </c>
      <c r="E31" s="151"/>
      <c r="F31" s="15">
        <f t="shared" si="1"/>
        <v>6.817219999999999</v>
      </c>
      <c r="G31" s="31">
        <f t="shared" si="1"/>
        <v>6.752609999999999</v>
      </c>
      <c r="H31" s="31">
        <f t="shared" si="1"/>
        <v>6.519239999999999</v>
      </c>
      <c r="I31" s="31">
        <f t="shared" si="1"/>
        <v>6.312609999999999</v>
      </c>
      <c r="J31" s="15">
        <f t="shared" si="2"/>
        <v>3.44102</v>
      </c>
      <c r="K31" s="31">
        <f t="shared" si="2"/>
        <v>3.37641</v>
      </c>
      <c r="L31" s="31">
        <f t="shared" si="2"/>
        <v>3.14304</v>
      </c>
      <c r="M31" s="16">
        <f t="shared" si="2"/>
        <v>2.93641</v>
      </c>
      <c r="N31" s="31">
        <f>N$13</f>
        <v>3.3762</v>
      </c>
      <c r="O31" s="64">
        <f t="shared" si="3"/>
        <v>0.00271</v>
      </c>
      <c r="P31" s="64">
        <f>P$16</f>
        <v>2.64213</v>
      </c>
      <c r="Q31" s="64">
        <f t="shared" si="4"/>
        <v>0.79618</v>
      </c>
      <c r="R31" s="64">
        <f t="shared" si="4"/>
        <v>0.73157</v>
      </c>
      <c r="S31" s="64">
        <f t="shared" si="4"/>
        <v>0.4982</v>
      </c>
      <c r="T31" s="16">
        <f t="shared" si="4"/>
        <v>0.29157</v>
      </c>
    </row>
    <row r="32" spans="1:20" ht="12.75" customHeight="1" hidden="1">
      <c r="A32" s="144"/>
      <c r="B32" s="97"/>
      <c r="C32" s="10"/>
      <c r="D32" s="20" t="s">
        <v>14</v>
      </c>
      <c r="E32" s="151"/>
      <c r="F32" s="11">
        <f t="shared" si="1"/>
        <v>4.0470999999999995</v>
      </c>
      <c r="G32" s="29">
        <f t="shared" si="1"/>
        <v>4.03454</v>
      </c>
      <c r="H32" s="29">
        <f t="shared" si="1"/>
        <v>3.98919</v>
      </c>
      <c r="I32" s="29">
        <f t="shared" si="1"/>
        <v>3.9490299999999996</v>
      </c>
      <c r="J32" s="11">
        <f t="shared" si="2"/>
        <v>0.6709</v>
      </c>
      <c r="K32" s="29">
        <f t="shared" si="2"/>
        <v>0.65834</v>
      </c>
      <c r="L32" s="29">
        <f t="shared" si="2"/>
        <v>0.61299</v>
      </c>
      <c r="M32" s="12">
        <f t="shared" si="2"/>
        <v>0.5728300000000001</v>
      </c>
      <c r="N32" s="29">
        <f>N$13</f>
        <v>3.3762</v>
      </c>
      <c r="O32" s="65">
        <f t="shared" si="3"/>
        <v>0.00271</v>
      </c>
      <c r="P32" s="65">
        <f>P$17</f>
        <v>0.51346</v>
      </c>
      <c r="Q32" s="65">
        <f t="shared" si="4"/>
        <v>0.15473</v>
      </c>
      <c r="R32" s="65">
        <f t="shared" si="4"/>
        <v>0.14217</v>
      </c>
      <c r="S32" s="65">
        <f t="shared" si="4"/>
        <v>0.09682</v>
      </c>
      <c r="T32" s="12">
        <f t="shared" si="4"/>
        <v>0.05666</v>
      </c>
    </row>
    <row r="33" spans="1:20" ht="12.75" customHeight="1" hidden="1">
      <c r="A33" s="146"/>
      <c r="B33" s="98"/>
      <c r="C33" s="26"/>
      <c r="D33" s="32" t="s">
        <v>16</v>
      </c>
      <c r="E33" s="156"/>
      <c r="F33" s="22">
        <f t="shared" si="1"/>
        <v>5.28937</v>
      </c>
      <c r="G33" s="33">
        <f t="shared" si="1"/>
        <v>5.25347</v>
      </c>
      <c r="H33" s="33">
        <f t="shared" si="1"/>
        <v>5.1238</v>
      </c>
      <c r="I33" s="33">
        <f t="shared" si="1"/>
        <v>5.008990000000001</v>
      </c>
      <c r="J33" s="22">
        <f t="shared" si="2"/>
        <v>1.91317</v>
      </c>
      <c r="K33" s="33">
        <f t="shared" si="2"/>
        <v>1.87727</v>
      </c>
      <c r="L33" s="33">
        <f t="shared" si="2"/>
        <v>1.7476</v>
      </c>
      <c r="M33" s="23">
        <f t="shared" si="2"/>
        <v>1.63279</v>
      </c>
      <c r="N33" s="33">
        <f>N$13</f>
        <v>3.3762</v>
      </c>
      <c r="O33" s="66">
        <f t="shared" si="3"/>
        <v>0.00271</v>
      </c>
      <c r="P33" s="66">
        <f>P$18</f>
        <v>1.46807</v>
      </c>
      <c r="Q33" s="66">
        <f t="shared" si="4"/>
        <v>0.44239</v>
      </c>
      <c r="R33" s="66">
        <f t="shared" si="4"/>
        <v>0.40649</v>
      </c>
      <c r="S33" s="66">
        <f t="shared" si="4"/>
        <v>0.27682</v>
      </c>
      <c r="T33" s="23">
        <f t="shared" si="4"/>
        <v>0.16201</v>
      </c>
    </row>
    <row r="34" spans="1:20" ht="12.75" customHeight="1">
      <c r="A34" s="143" t="s">
        <v>10</v>
      </c>
      <c r="B34" s="143" t="s">
        <v>28</v>
      </c>
      <c r="C34" s="54" t="s">
        <v>0</v>
      </c>
      <c r="D34" s="147" t="s">
        <v>25</v>
      </c>
      <c r="E34" s="155" t="s">
        <v>9</v>
      </c>
      <c r="F34" s="35">
        <f t="shared" si="1"/>
        <v>1.01694</v>
      </c>
      <c r="G34" s="37">
        <f t="shared" si="1"/>
        <v>1.00022</v>
      </c>
      <c r="H34" s="37">
        <f t="shared" si="1"/>
        <v>0.93984</v>
      </c>
      <c r="I34" s="37">
        <f t="shared" si="1"/>
        <v>0.88638</v>
      </c>
      <c r="J34" s="35">
        <f t="shared" si="2"/>
        <v>0.8923099999999999</v>
      </c>
      <c r="K34" s="37">
        <f t="shared" si="2"/>
        <v>0.87559</v>
      </c>
      <c r="L34" s="37">
        <f t="shared" si="2"/>
        <v>0.81521</v>
      </c>
      <c r="M34" s="43">
        <f t="shared" si="2"/>
        <v>0.7617499999999999</v>
      </c>
      <c r="N34" s="134">
        <v>0.12463</v>
      </c>
      <c r="O34" s="70">
        <f>O10</f>
        <v>0.00271</v>
      </c>
      <c r="P34" s="87">
        <v>0.6836</v>
      </c>
      <c r="Q34" s="78">
        <f t="shared" si="4"/>
        <v>0.206</v>
      </c>
      <c r="R34" s="78">
        <f t="shared" si="4"/>
        <v>0.18928</v>
      </c>
      <c r="S34" s="78">
        <f t="shared" si="4"/>
        <v>0.1289</v>
      </c>
      <c r="T34" s="43">
        <f t="shared" si="4"/>
        <v>0.07544</v>
      </c>
    </row>
    <row r="35" spans="1:20" ht="12.75" customHeight="1">
      <c r="A35" s="144"/>
      <c r="B35" s="144"/>
      <c r="C35" s="55" t="s">
        <v>1</v>
      </c>
      <c r="D35" s="148"/>
      <c r="E35" s="153"/>
      <c r="F35" s="38">
        <f t="shared" si="1"/>
        <v>1.05156</v>
      </c>
      <c r="G35" s="36">
        <f t="shared" si="1"/>
        <v>1.03484</v>
      </c>
      <c r="H35" s="36">
        <f t="shared" si="1"/>
        <v>0.97446</v>
      </c>
      <c r="I35" s="36">
        <f t="shared" si="1"/>
        <v>0.9209999999999999</v>
      </c>
      <c r="J35" s="38">
        <f t="shared" si="2"/>
        <v>0.8923099999999999</v>
      </c>
      <c r="K35" s="36">
        <f t="shared" si="2"/>
        <v>0.87559</v>
      </c>
      <c r="L35" s="36">
        <f t="shared" si="2"/>
        <v>0.81521</v>
      </c>
      <c r="M35" s="44">
        <f t="shared" si="2"/>
        <v>0.7617499999999999</v>
      </c>
      <c r="N35" s="135">
        <v>0.15925</v>
      </c>
      <c r="O35" s="60">
        <f>O34</f>
        <v>0.00271</v>
      </c>
      <c r="P35" s="60">
        <f>P34</f>
        <v>0.6836</v>
      </c>
      <c r="Q35" s="79">
        <f t="shared" si="4"/>
        <v>0.206</v>
      </c>
      <c r="R35" s="79">
        <f t="shared" si="4"/>
        <v>0.18928</v>
      </c>
      <c r="S35" s="79">
        <f t="shared" si="4"/>
        <v>0.1289</v>
      </c>
      <c r="T35" s="44">
        <f t="shared" si="4"/>
        <v>0.07544</v>
      </c>
    </row>
    <row r="36" spans="1:20" ht="12.75" customHeight="1">
      <c r="A36" s="144"/>
      <c r="B36" s="144"/>
      <c r="C36" s="55" t="s">
        <v>2</v>
      </c>
      <c r="D36" s="148"/>
      <c r="E36" s="153"/>
      <c r="F36" s="38">
        <f t="shared" si="1"/>
        <v>1.21428</v>
      </c>
      <c r="G36" s="36">
        <f t="shared" si="1"/>
        <v>1.1975600000000002</v>
      </c>
      <c r="H36" s="36">
        <f t="shared" si="1"/>
        <v>1.13718</v>
      </c>
      <c r="I36" s="36">
        <f t="shared" si="1"/>
        <v>1.08372</v>
      </c>
      <c r="J36" s="38">
        <f t="shared" si="2"/>
        <v>0.8923099999999999</v>
      </c>
      <c r="K36" s="36">
        <f t="shared" si="2"/>
        <v>0.87559</v>
      </c>
      <c r="L36" s="36">
        <f t="shared" si="2"/>
        <v>0.81521</v>
      </c>
      <c r="M36" s="44">
        <f t="shared" si="2"/>
        <v>0.7617499999999999</v>
      </c>
      <c r="N36" s="135">
        <v>0.32197</v>
      </c>
      <c r="O36" s="60">
        <f>O34</f>
        <v>0.00271</v>
      </c>
      <c r="P36" s="60">
        <f>P34</f>
        <v>0.6836</v>
      </c>
      <c r="Q36" s="79">
        <f t="shared" si="4"/>
        <v>0.206</v>
      </c>
      <c r="R36" s="79">
        <f t="shared" si="4"/>
        <v>0.18928</v>
      </c>
      <c r="S36" s="79">
        <f t="shared" si="4"/>
        <v>0.1289</v>
      </c>
      <c r="T36" s="44">
        <f t="shared" si="4"/>
        <v>0.07544</v>
      </c>
    </row>
    <row r="37" spans="1:20" ht="12.75" customHeight="1" thickBot="1">
      <c r="A37" s="144"/>
      <c r="B37" s="146"/>
      <c r="C37" s="56" t="s">
        <v>3</v>
      </c>
      <c r="D37" s="148"/>
      <c r="E37" s="154"/>
      <c r="F37" s="45">
        <f t="shared" si="1"/>
        <v>1.36199</v>
      </c>
      <c r="G37" s="46">
        <f t="shared" si="1"/>
        <v>1.3452700000000002</v>
      </c>
      <c r="H37" s="46">
        <f t="shared" si="1"/>
        <v>1.28489</v>
      </c>
      <c r="I37" s="46">
        <f t="shared" si="1"/>
        <v>1.23143</v>
      </c>
      <c r="J37" s="45">
        <f t="shared" si="2"/>
        <v>0.8923099999999999</v>
      </c>
      <c r="K37" s="46">
        <f t="shared" si="2"/>
        <v>0.87559</v>
      </c>
      <c r="L37" s="46">
        <f t="shared" si="2"/>
        <v>0.81521</v>
      </c>
      <c r="M37" s="47">
        <f t="shared" si="2"/>
        <v>0.7617499999999999</v>
      </c>
      <c r="N37" s="136">
        <v>0.46968</v>
      </c>
      <c r="O37" s="61">
        <f>O34</f>
        <v>0.00271</v>
      </c>
      <c r="P37" s="61">
        <f>P34</f>
        <v>0.6836</v>
      </c>
      <c r="Q37" s="80">
        <f t="shared" si="4"/>
        <v>0.206</v>
      </c>
      <c r="R37" s="80">
        <f t="shared" si="4"/>
        <v>0.18928</v>
      </c>
      <c r="S37" s="80">
        <f t="shared" si="4"/>
        <v>0.1289</v>
      </c>
      <c r="T37" s="47">
        <f t="shared" si="4"/>
        <v>0.07544</v>
      </c>
    </row>
    <row r="38" spans="1:20" ht="12.75" customHeight="1">
      <c r="A38" s="143" t="s">
        <v>11</v>
      </c>
      <c r="B38" s="143" t="s">
        <v>27</v>
      </c>
      <c r="C38" s="54" t="s">
        <v>0</v>
      </c>
      <c r="D38" s="148"/>
      <c r="E38" s="99" t="s">
        <v>29</v>
      </c>
      <c r="F38" s="49">
        <f t="shared" si="1"/>
        <v>387.35981</v>
      </c>
      <c r="G38" s="50">
        <f t="shared" si="1"/>
        <v>380.08112</v>
      </c>
      <c r="H38" s="50">
        <f t="shared" si="1"/>
        <v>353.79001</v>
      </c>
      <c r="I38" s="50">
        <f t="shared" si="1"/>
        <v>330.51078</v>
      </c>
      <c r="J38" s="49">
        <f t="shared" si="2"/>
        <v>387.35981</v>
      </c>
      <c r="K38" s="50">
        <f t="shared" si="2"/>
        <v>380.08112</v>
      </c>
      <c r="L38" s="50">
        <f t="shared" si="2"/>
        <v>353.79001</v>
      </c>
      <c r="M38" s="124">
        <f t="shared" si="2"/>
        <v>330.51078</v>
      </c>
      <c r="N38" s="84">
        <v>0</v>
      </c>
      <c r="O38" s="67">
        <v>0</v>
      </c>
      <c r="P38" s="92">
        <v>297.66258</v>
      </c>
      <c r="Q38" s="81">
        <f t="shared" si="4"/>
        <v>89.69723</v>
      </c>
      <c r="R38" s="81">
        <f t="shared" si="4"/>
        <v>82.41854</v>
      </c>
      <c r="S38" s="81">
        <f t="shared" si="4"/>
        <v>56.12743</v>
      </c>
      <c r="T38" s="48">
        <f t="shared" si="4"/>
        <v>32.8482</v>
      </c>
    </row>
    <row r="39" spans="1:20" ht="12.75" customHeight="1">
      <c r="A39" s="144"/>
      <c r="B39" s="144"/>
      <c r="C39" s="55" t="s">
        <v>1</v>
      </c>
      <c r="D39" s="148"/>
      <c r="E39" s="93"/>
      <c r="F39" s="51">
        <f t="shared" si="1"/>
        <v>387.35981</v>
      </c>
      <c r="G39" s="52">
        <f t="shared" si="1"/>
        <v>380.08112</v>
      </c>
      <c r="H39" s="52">
        <f t="shared" si="1"/>
        <v>353.79001</v>
      </c>
      <c r="I39" s="52">
        <f t="shared" si="1"/>
        <v>330.51078</v>
      </c>
      <c r="J39" s="51">
        <f t="shared" si="2"/>
        <v>387.35981</v>
      </c>
      <c r="K39" s="52">
        <f t="shared" si="2"/>
        <v>380.08112</v>
      </c>
      <c r="L39" s="52">
        <f t="shared" si="2"/>
        <v>353.79001</v>
      </c>
      <c r="M39" s="125">
        <f t="shared" si="2"/>
        <v>330.51078</v>
      </c>
      <c r="N39" s="85">
        <v>0</v>
      </c>
      <c r="O39" s="68">
        <v>0</v>
      </c>
      <c r="P39" s="76">
        <f aca="true" t="shared" si="5" ref="P39:P45">P$38</f>
        <v>297.66258</v>
      </c>
      <c r="Q39" s="82">
        <f t="shared" si="4"/>
        <v>89.69723</v>
      </c>
      <c r="R39" s="82">
        <f t="shared" si="4"/>
        <v>82.41854</v>
      </c>
      <c r="S39" s="82">
        <f t="shared" si="4"/>
        <v>56.12743</v>
      </c>
      <c r="T39" s="8">
        <f t="shared" si="4"/>
        <v>32.8482</v>
      </c>
    </row>
    <row r="40" spans="1:20" ht="12.75" customHeight="1">
      <c r="A40" s="144"/>
      <c r="B40" s="144"/>
      <c r="C40" s="55" t="s">
        <v>2</v>
      </c>
      <c r="D40" s="148"/>
      <c r="E40" s="93"/>
      <c r="F40" s="51">
        <f t="shared" si="1"/>
        <v>387.35981</v>
      </c>
      <c r="G40" s="52">
        <f t="shared" si="1"/>
        <v>380.08112</v>
      </c>
      <c r="H40" s="52">
        <f t="shared" si="1"/>
        <v>353.79001</v>
      </c>
      <c r="I40" s="52">
        <f t="shared" si="1"/>
        <v>330.51078</v>
      </c>
      <c r="J40" s="51">
        <f t="shared" si="2"/>
        <v>387.35981</v>
      </c>
      <c r="K40" s="52">
        <f t="shared" si="2"/>
        <v>380.08112</v>
      </c>
      <c r="L40" s="52">
        <f t="shared" si="2"/>
        <v>353.79001</v>
      </c>
      <c r="M40" s="125">
        <f t="shared" si="2"/>
        <v>330.51078</v>
      </c>
      <c r="N40" s="85">
        <v>0</v>
      </c>
      <c r="O40" s="68">
        <v>0</v>
      </c>
      <c r="P40" s="76">
        <f t="shared" si="5"/>
        <v>297.66258</v>
      </c>
      <c r="Q40" s="82">
        <f t="shared" si="4"/>
        <v>89.69723</v>
      </c>
      <c r="R40" s="82">
        <f t="shared" si="4"/>
        <v>82.41854</v>
      </c>
      <c r="S40" s="82">
        <f t="shared" si="4"/>
        <v>56.12743</v>
      </c>
      <c r="T40" s="8">
        <f t="shared" si="4"/>
        <v>32.8482</v>
      </c>
    </row>
    <row r="41" spans="1:20" ht="12.75" customHeight="1" thickBot="1">
      <c r="A41" s="144"/>
      <c r="B41" s="146"/>
      <c r="C41" s="56" t="s">
        <v>3</v>
      </c>
      <c r="D41" s="148"/>
      <c r="E41" s="93"/>
      <c r="F41" s="53">
        <f t="shared" si="1"/>
        <v>387.35981</v>
      </c>
      <c r="G41" s="24">
        <f t="shared" si="1"/>
        <v>380.08112</v>
      </c>
      <c r="H41" s="24">
        <f t="shared" si="1"/>
        <v>353.79001</v>
      </c>
      <c r="I41" s="24">
        <f t="shared" si="1"/>
        <v>330.51078</v>
      </c>
      <c r="J41" s="53">
        <f t="shared" si="2"/>
        <v>387.35981</v>
      </c>
      <c r="K41" s="24">
        <f t="shared" si="2"/>
        <v>380.08112</v>
      </c>
      <c r="L41" s="24">
        <f t="shared" si="2"/>
        <v>353.79001</v>
      </c>
      <c r="M41" s="126">
        <f t="shared" si="2"/>
        <v>330.51078</v>
      </c>
      <c r="N41" s="86">
        <v>0</v>
      </c>
      <c r="O41" s="69">
        <v>0</v>
      </c>
      <c r="P41" s="77">
        <f t="shared" si="5"/>
        <v>297.66258</v>
      </c>
      <c r="Q41" s="83">
        <f t="shared" si="4"/>
        <v>89.69723</v>
      </c>
      <c r="R41" s="83">
        <f t="shared" si="4"/>
        <v>82.41854</v>
      </c>
      <c r="S41" s="83">
        <f t="shared" si="4"/>
        <v>56.12743</v>
      </c>
      <c r="T41" s="9">
        <f t="shared" si="4"/>
        <v>32.8482</v>
      </c>
    </row>
    <row r="42" spans="1:20" ht="12.75" customHeight="1">
      <c r="A42" s="144"/>
      <c r="B42" s="143" t="s">
        <v>28</v>
      </c>
      <c r="C42" s="57" t="s">
        <v>0</v>
      </c>
      <c r="D42" s="148"/>
      <c r="E42" s="93"/>
      <c r="F42" s="49">
        <f t="shared" si="1"/>
        <v>1340.37981</v>
      </c>
      <c r="G42" s="50">
        <f t="shared" si="1"/>
        <v>1333.1011199999998</v>
      </c>
      <c r="H42" s="50">
        <f t="shared" si="1"/>
        <v>1306.81001</v>
      </c>
      <c r="I42" s="50">
        <f t="shared" si="1"/>
        <v>1283.5307799999998</v>
      </c>
      <c r="J42" s="49">
        <f t="shared" si="2"/>
        <v>387.35981</v>
      </c>
      <c r="K42" s="50">
        <f t="shared" si="2"/>
        <v>380.08112</v>
      </c>
      <c r="L42" s="50">
        <f t="shared" si="2"/>
        <v>353.79001</v>
      </c>
      <c r="M42" s="124">
        <f t="shared" si="2"/>
        <v>330.51078</v>
      </c>
      <c r="N42" s="137">
        <v>953.02</v>
      </c>
      <c r="O42" s="67">
        <v>0</v>
      </c>
      <c r="P42" s="75">
        <f t="shared" si="5"/>
        <v>297.66258</v>
      </c>
      <c r="Q42" s="81">
        <f t="shared" si="4"/>
        <v>89.69723</v>
      </c>
      <c r="R42" s="81">
        <f t="shared" si="4"/>
        <v>82.41854</v>
      </c>
      <c r="S42" s="81">
        <f t="shared" si="4"/>
        <v>56.12743</v>
      </c>
      <c r="T42" s="48">
        <f t="shared" si="4"/>
        <v>32.8482</v>
      </c>
    </row>
    <row r="43" spans="1:20" ht="12.75" customHeight="1">
      <c r="A43" s="144"/>
      <c r="B43" s="144"/>
      <c r="C43" s="58" t="s">
        <v>1</v>
      </c>
      <c r="D43" s="148"/>
      <c r="E43" s="93"/>
      <c r="F43" s="51">
        <f t="shared" si="1"/>
        <v>1510.72481</v>
      </c>
      <c r="G43" s="52">
        <f t="shared" si="1"/>
        <v>1503.4461199999998</v>
      </c>
      <c r="H43" s="52">
        <f t="shared" si="1"/>
        <v>1477.15501</v>
      </c>
      <c r="I43" s="52">
        <f t="shared" si="1"/>
        <v>1453.8757799999998</v>
      </c>
      <c r="J43" s="51">
        <f t="shared" si="2"/>
        <v>387.35981</v>
      </c>
      <c r="K43" s="52">
        <f t="shared" si="2"/>
        <v>380.08112</v>
      </c>
      <c r="L43" s="52">
        <f t="shared" si="2"/>
        <v>353.79001</v>
      </c>
      <c r="M43" s="125">
        <f t="shared" si="2"/>
        <v>330.51078</v>
      </c>
      <c r="N43" s="138">
        <v>1123.365</v>
      </c>
      <c r="O43" s="68">
        <v>0</v>
      </c>
      <c r="P43" s="76">
        <f t="shared" si="5"/>
        <v>297.66258</v>
      </c>
      <c r="Q43" s="82">
        <f t="shared" si="4"/>
        <v>89.69723</v>
      </c>
      <c r="R43" s="82">
        <f t="shared" si="4"/>
        <v>82.41854</v>
      </c>
      <c r="S43" s="82">
        <f t="shared" si="4"/>
        <v>56.12743</v>
      </c>
      <c r="T43" s="8">
        <f t="shared" si="4"/>
        <v>32.8482</v>
      </c>
    </row>
    <row r="44" spans="1:20" ht="12.75" customHeight="1">
      <c r="A44" s="144"/>
      <c r="B44" s="144"/>
      <c r="C44" s="58" t="s">
        <v>2</v>
      </c>
      <c r="D44" s="148"/>
      <c r="E44" s="93"/>
      <c r="F44" s="51">
        <f t="shared" si="1"/>
        <v>1664.3068099999998</v>
      </c>
      <c r="G44" s="52">
        <f t="shared" si="1"/>
        <v>1657.0281199999997</v>
      </c>
      <c r="H44" s="52">
        <f t="shared" si="1"/>
        <v>1630.7370099999998</v>
      </c>
      <c r="I44" s="52">
        <f t="shared" si="1"/>
        <v>1607.4577799999997</v>
      </c>
      <c r="J44" s="51">
        <f t="shared" si="2"/>
        <v>387.35981</v>
      </c>
      <c r="K44" s="52">
        <f t="shared" si="2"/>
        <v>380.08112</v>
      </c>
      <c r="L44" s="52">
        <f t="shared" si="2"/>
        <v>353.79001</v>
      </c>
      <c r="M44" s="125">
        <f t="shared" si="2"/>
        <v>330.51078</v>
      </c>
      <c r="N44" s="138">
        <v>1276.947</v>
      </c>
      <c r="O44" s="68">
        <v>0</v>
      </c>
      <c r="P44" s="76">
        <f t="shared" si="5"/>
        <v>297.66258</v>
      </c>
      <c r="Q44" s="82">
        <f t="shared" si="4"/>
        <v>89.69723</v>
      </c>
      <c r="R44" s="82">
        <f t="shared" si="4"/>
        <v>82.41854</v>
      </c>
      <c r="S44" s="82">
        <f t="shared" si="4"/>
        <v>56.12743</v>
      </c>
      <c r="T44" s="8">
        <f t="shared" si="4"/>
        <v>32.8482</v>
      </c>
    </row>
    <row r="45" spans="1:20" ht="12.75" customHeight="1" thickBot="1">
      <c r="A45" s="144"/>
      <c r="B45" s="144"/>
      <c r="C45" s="58" t="s">
        <v>3</v>
      </c>
      <c r="D45" s="148"/>
      <c r="E45" s="93"/>
      <c r="F45" s="51">
        <f t="shared" si="1"/>
        <v>1421.72681</v>
      </c>
      <c r="G45" s="52">
        <f t="shared" si="1"/>
        <v>1414.4481199999998</v>
      </c>
      <c r="H45" s="52">
        <f t="shared" si="1"/>
        <v>1388.15701</v>
      </c>
      <c r="I45" s="52">
        <f t="shared" si="1"/>
        <v>1364.8777799999998</v>
      </c>
      <c r="J45" s="53">
        <f t="shared" si="2"/>
        <v>387.35981</v>
      </c>
      <c r="K45" s="24">
        <f t="shared" si="2"/>
        <v>380.08112</v>
      </c>
      <c r="L45" s="24">
        <f t="shared" si="2"/>
        <v>353.79001</v>
      </c>
      <c r="M45" s="126">
        <f t="shared" si="2"/>
        <v>330.51078</v>
      </c>
      <c r="N45" s="138">
        <v>1034.367</v>
      </c>
      <c r="O45" s="68">
        <v>0</v>
      </c>
      <c r="P45" s="76">
        <f t="shared" si="5"/>
        <v>297.66258</v>
      </c>
      <c r="Q45" s="82">
        <f t="shared" si="4"/>
        <v>89.69723</v>
      </c>
      <c r="R45" s="82">
        <f t="shared" si="4"/>
        <v>82.41854</v>
      </c>
      <c r="S45" s="82">
        <f t="shared" si="4"/>
        <v>56.12743</v>
      </c>
      <c r="T45" s="8">
        <f t="shared" si="4"/>
        <v>32.8482</v>
      </c>
    </row>
    <row r="46" spans="1:20" ht="12.75" customHeight="1" thickBot="1">
      <c r="A46" s="141" t="s">
        <v>30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</row>
    <row r="47" spans="1:20" ht="12.75" customHeight="1">
      <c r="A47" s="143" t="s">
        <v>10</v>
      </c>
      <c r="B47" s="143" t="s">
        <v>28</v>
      </c>
      <c r="C47" s="25" t="s">
        <v>0</v>
      </c>
      <c r="D47" s="147" t="s">
        <v>25</v>
      </c>
      <c r="E47" s="150" t="s">
        <v>36</v>
      </c>
      <c r="F47" s="35" t="e">
        <f aca="true" t="shared" si="6" ref="F47:I54">$N47+$O47+$P47+Q47</f>
        <v>#N/A</v>
      </c>
      <c r="G47" s="37" t="e">
        <f t="shared" si="6"/>
        <v>#N/A</v>
      </c>
      <c r="H47" s="37" t="e">
        <f t="shared" si="6"/>
        <v>#N/A</v>
      </c>
      <c r="I47" s="37" t="e">
        <f t="shared" si="6"/>
        <v>#N/A</v>
      </c>
      <c r="J47" s="35">
        <f aca="true" t="shared" si="7" ref="J47:M54">$O47+$P47+Q47</f>
        <v>0.8923099999999999</v>
      </c>
      <c r="K47" s="37">
        <f t="shared" si="7"/>
        <v>0.87559</v>
      </c>
      <c r="L47" s="37">
        <f t="shared" si="7"/>
        <v>0.81521</v>
      </c>
      <c r="M47" s="117">
        <f t="shared" si="7"/>
        <v>0.7617499999999999</v>
      </c>
      <c r="N47" s="129" t="e">
        <f>VLOOKUP("Кабардино-Балкарская Республика",'[1]6.51 (013) публ ФСК'!$A$5:$E$82,5,FALSE)/1000</f>
        <v>#N/A</v>
      </c>
      <c r="O47" s="70">
        <f>O10</f>
        <v>0.00271</v>
      </c>
      <c r="P47" s="100">
        <f>P34</f>
        <v>0.6836</v>
      </c>
      <c r="Q47" s="37">
        <f>ROUND(Q$5*Q$6*$P47/100,5)</f>
        <v>0.206</v>
      </c>
      <c r="R47" s="78">
        <f aca="true" t="shared" si="8" ref="Q47:T54">ROUND(R$5*R$6*$P47/100,5)</f>
        <v>0.18928</v>
      </c>
      <c r="S47" s="78">
        <f t="shared" si="8"/>
        <v>0.1289</v>
      </c>
      <c r="T47" s="43">
        <f t="shared" si="8"/>
        <v>0.07544</v>
      </c>
    </row>
    <row r="48" spans="1:20" ht="12.75" customHeight="1">
      <c r="A48" s="144"/>
      <c r="B48" s="144"/>
      <c r="C48" s="10" t="s">
        <v>1</v>
      </c>
      <c r="D48" s="148"/>
      <c r="E48" s="151"/>
      <c r="F48" s="38" t="e">
        <f t="shared" si="6"/>
        <v>#N/A</v>
      </c>
      <c r="G48" s="36" t="e">
        <f t="shared" si="6"/>
        <v>#N/A</v>
      </c>
      <c r="H48" s="36" t="e">
        <f t="shared" si="6"/>
        <v>#N/A</v>
      </c>
      <c r="I48" s="36" t="e">
        <f t="shared" si="6"/>
        <v>#N/A</v>
      </c>
      <c r="J48" s="38">
        <f t="shared" si="7"/>
        <v>0.8923099999999999</v>
      </c>
      <c r="K48" s="36">
        <f t="shared" si="7"/>
        <v>0.87559</v>
      </c>
      <c r="L48" s="36">
        <f t="shared" si="7"/>
        <v>0.81521</v>
      </c>
      <c r="M48" s="118">
        <f t="shared" si="7"/>
        <v>0.7617499999999999</v>
      </c>
      <c r="N48" s="101" t="e">
        <f>N$47</f>
        <v>#N/A</v>
      </c>
      <c r="O48" s="60">
        <f>O47</f>
        <v>0.00271</v>
      </c>
      <c r="P48" s="102">
        <f>P47</f>
        <v>0.6836</v>
      </c>
      <c r="Q48" s="36">
        <f t="shared" si="8"/>
        <v>0.206</v>
      </c>
      <c r="R48" s="79">
        <f t="shared" si="8"/>
        <v>0.18928</v>
      </c>
      <c r="S48" s="79">
        <f t="shared" si="8"/>
        <v>0.1289</v>
      </c>
      <c r="T48" s="44">
        <f t="shared" si="8"/>
        <v>0.07544</v>
      </c>
    </row>
    <row r="49" spans="1:20" ht="12.75" customHeight="1">
      <c r="A49" s="144"/>
      <c r="B49" s="144"/>
      <c r="C49" s="10" t="s">
        <v>2</v>
      </c>
      <c r="D49" s="148"/>
      <c r="E49" s="151"/>
      <c r="F49" s="38" t="e">
        <f t="shared" si="6"/>
        <v>#N/A</v>
      </c>
      <c r="G49" s="36" t="e">
        <f t="shared" si="6"/>
        <v>#N/A</v>
      </c>
      <c r="H49" s="36" t="e">
        <f t="shared" si="6"/>
        <v>#N/A</v>
      </c>
      <c r="I49" s="36" t="e">
        <f t="shared" si="6"/>
        <v>#N/A</v>
      </c>
      <c r="J49" s="38">
        <f t="shared" si="7"/>
        <v>0.8923099999999999</v>
      </c>
      <c r="K49" s="36">
        <f t="shared" si="7"/>
        <v>0.87559</v>
      </c>
      <c r="L49" s="36">
        <f t="shared" si="7"/>
        <v>0.81521</v>
      </c>
      <c r="M49" s="118">
        <f t="shared" si="7"/>
        <v>0.7617499999999999</v>
      </c>
      <c r="N49" s="101" t="e">
        <f>N$47</f>
        <v>#N/A</v>
      </c>
      <c r="O49" s="60">
        <f>O47</f>
        <v>0.00271</v>
      </c>
      <c r="P49" s="102">
        <f>P47</f>
        <v>0.6836</v>
      </c>
      <c r="Q49" s="36">
        <f t="shared" si="8"/>
        <v>0.206</v>
      </c>
      <c r="R49" s="79">
        <f t="shared" si="8"/>
        <v>0.18928</v>
      </c>
      <c r="S49" s="79">
        <f t="shared" si="8"/>
        <v>0.1289</v>
      </c>
      <c r="T49" s="44">
        <f t="shared" si="8"/>
        <v>0.07544</v>
      </c>
    </row>
    <row r="50" spans="1:20" ht="12.75" customHeight="1" thickBot="1">
      <c r="A50" s="145"/>
      <c r="B50" s="144"/>
      <c r="C50" s="26" t="s">
        <v>3</v>
      </c>
      <c r="D50" s="149"/>
      <c r="E50" s="151"/>
      <c r="F50" s="45" t="e">
        <f t="shared" si="6"/>
        <v>#N/A</v>
      </c>
      <c r="G50" s="46" t="e">
        <f t="shared" si="6"/>
        <v>#N/A</v>
      </c>
      <c r="H50" s="46" t="e">
        <f t="shared" si="6"/>
        <v>#N/A</v>
      </c>
      <c r="I50" s="46" t="e">
        <f t="shared" si="6"/>
        <v>#N/A</v>
      </c>
      <c r="J50" s="45">
        <f t="shared" si="7"/>
        <v>0.8923099999999999</v>
      </c>
      <c r="K50" s="46">
        <f t="shared" si="7"/>
        <v>0.87559</v>
      </c>
      <c r="L50" s="46">
        <f t="shared" si="7"/>
        <v>0.81521</v>
      </c>
      <c r="M50" s="119">
        <f t="shared" si="7"/>
        <v>0.7617499999999999</v>
      </c>
      <c r="N50" s="103" t="e">
        <f>N$47</f>
        <v>#N/A</v>
      </c>
      <c r="O50" s="61">
        <f>O47</f>
        <v>0.00271</v>
      </c>
      <c r="P50" s="104">
        <f>P47</f>
        <v>0.6836</v>
      </c>
      <c r="Q50" s="46">
        <f t="shared" si="8"/>
        <v>0.206</v>
      </c>
      <c r="R50" s="80">
        <f t="shared" si="8"/>
        <v>0.18928</v>
      </c>
      <c r="S50" s="80">
        <f t="shared" si="8"/>
        <v>0.1289</v>
      </c>
      <c r="T50" s="47">
        <f t="shared" si="8"/>
        <v>0.07544</v>
      </c>
    </row>
    <row r="51" spans="1:20" ht="12.75" customHeight="1">
      <c r="A51" s="152" t="s">
        <v>11</v>
      </c>
      <c r="B51" s="144"/>
      <c r="C51" s="54" t="s">
        <v>0</v>
      </c>
      <c r="D51" s="147" t="s">
        <v>25</v>
      </c>
      <c r="E51" s="153" t="s">
        <v>29</v>
      </c>
      <c r="F51" s="49">
        <f t="shared" si="6"/>
        <v>448.49762999999996</v>
      </c>
      <c r="G51" s="50">
        <f t="shared" si="6"/>
        <v>441.21894</v>
      </c>
      <c r="H51" s="50">
        <f t="shared" si="6"/>
        <v>414.92783</v>
      </c>
      <c r="I51" s="50">
        <f t="shared" si="6"/>
        <v>391.6486</v>
      </c>
      <c r="J51" s="49">
        <f t="shared" si="7"/>
        <v>387.35981</v>
      </c>
      <c r="K51" s="50">
        <f t="shared" si="7"/>
        <v>380.08112</v>
      </c>
      <c r="L51" s="50">
        <f t="shared" si="7"/>
        <v>353.79001</v>
      </c>
      <c r="M51" s="50">
        <f t="shared" si="7"/>
        <v>330.51078</v>
      </c>
      <c r="N51" s="128">
        <v>61.13782</v>
      </c>
      <c r="O51" s="67">
        <v>0</v>
      </c>
      <c r="P51" s="105">
        <f>P38</f>
        <v>297.66258</v>
      </c>
      <c r="Q51" s="108">
        <f>ROUND(Q$5*Q$6*$P51/100,5)</f>
        <v>89.69723</v>
      </c>
      <c r="R51" s="109">
        <f t="shared" si="8"/>
        <v>82.41854</v>
      </c>
      <c r="S51" s="109">
        <f t="shared" si="8"/>
        <v>56.12743</v>
      </c>
      <c r="T51" s="110">
        <f t="shared" si="8"/>
        <v>32.8482</v>
      </c>
    </row>
    <row r="52" spans="1:20" ht="12.75" customHeight="1">
      <c r="A52" s="144"/>
      <c r="B52" s="144"/>
      <c r="C52" s="55" t="s">
        <v>1</v>
      </c>
      <c r="D52" s="148"/>
      <c r="E52" s="153"/>
      <c r="F52" s="51">
        <f t="shared" si="6"/>
        <v>448.49762999999996</v>
      </c>
      <c r="G52" s="52">
        <f t="shared" si="6"/>
        <v>441.21894</v>
      </c>
      <c r="H52" s="52">
        <f t="shared" si="6"/>
        <v>414.92783</v>
      </c>
      <c r="I52" s="52">
        <f t="shared" si="6"/>
        <v>391.6486</v>
      </c>
      <c r="J52" s="51">
        <f t="shared" si="7"/>
        <v>387.35981</v>
      </c>
      <c r="K52" s="52">
        <f t="shared" si="7"/>
        <v>380.08112</v>
      </c>
      <c r="L52" s="52">
        <f t="shared" si="7"/>
        <v>353.79001</v>
      </c>
      <c r="M52" s="52">
        <f t="shared" si="7"/>
        <v>330.51078</v>
      </c>
      <c r="N52" s="120">
        <f>N51</f>
        <v>61.13782</v>
      </c>
      <c r="O52" s="68">
        <v>0</v>
      </c>
      <c r="P52" s="106">
        <f>P$51</f>
        <v>297.66258</v>
      </c>
      <c r="Q52" s="111">
        <f>ROUND(Q$5*Q$6*$P52/100,5)</f>
        <v>89.69723</v>
      </c>
      <c r="R52" s="112">
        <f t="shared" si="8"/>
        <v>82.41854</v>
      </c>
      <c r="S52" s="112">
        <f t="shared" si="8"/>
        <v>56.12743</v>
      </c>
      <c r="T52" s="113">
        <f t="shared" si="8"/>
        <v>32.8482</v>
      </c>
    </row>
    <row r="53" spans="1:20" ht="12.75" customHeight="1">
      <c r="A53" s="144"/>
      <c r="B53" s="144"/>
      <c r="C53" s="55" t="s">
        <v>2</v>
      </c>
      <c r="D53" s="148"/>
      <c r="E53" s="153"/>
      <c r="F53" s="51">
        <f t="shared" si="6"/>
        <v>448.49762999999996</v>
      </c>
      <c r="G53" s="52">
        <f t="shared" si="6"/>
        <v>441.21894</v>
      </c>
      <c r="H53" s="52">
        <f t="shared" si="6"/>
        <v>414.92783</v>
      </c>
      <c r="I53" s="52">
        <f t="shared" si="6"/>
        <v>391.6486</v>
      </c>
      <c r="J53" s="51">
        <f t="shared" si="7"/>
        <v>387.35981</v>
      </c>
      <c r="K53" s="52">
        <f t="shared" si="7"/>
        <v>380.08112</v>
      </c>
      <c r="L53" s="52">
        <f t="shared" si="7"/>
        <v>353.79001</v>
      </c>
      <c r="M53" s="52">
        <f t="shared" si="7"/>
        <v>330.51078</v>
      </c>
      <c r="N53" s="120">
        <f>N51</f>
        <v>61.13782</v>
      </c>
      <c r="O53" s="68">
        <v>0</v>
      </c>
      <c r="P53" s="106">
        <f>P$51</f>
        <v>297.66258</v>
      </c>
      <c r="Q53" s="111">
        <f>ROUND(Q$5*Q$6*$P53/100,5)</f>
        <v>89.69723</v>
      </c>
      <c r="R53" s="112">
        <f t="shared" si="8"/>
        <v>82.41854</v>
      </c>
      <c r="S53" s="112">
        <f t="shared" si="8"/>
        <v>56.12743</v>
      </c>
      <c r="T53" s="113">
        <f t="shared" si="8"/>
        <v>32.8482</v>
      </c>
    </row>
    <row r="54" spans="1:20" ht="12.75" customHeight="1" thickBot="1">
      <c r="A54" s="146"/>
      <c r="B54" s="146"/>
      <c r="C54" s="56" t="s">
        <v>3</v>
      </c>
      <c r="D54" s="149"/>
      <c r="E54" s="154"/>
      <c r="F54" s="53">
        <f t="shared" si="6"/>
        <v>448.49762999999996</v>
      </c>
      <c r="G54" s="24">
        <f t="shared" si="6"/>
        <v>441.21894</v>
      </c>
      <c r="H54" s="24">
        <f t="shared" si="6"/>
        <v>414.92783</v>
      </c>
      <c r="I54" s="24">
        <f t="shared" si="6"/>
        <v>391.6486</v>
      </c>
      <c r="J54" s="53">
        <f t="shared" si="7"/>
        <v>387.35981</v>
      </c>
      <c r="K54" s="24">
        <f t="shared" si="7"/>
        <v>380.08112</v>
      </c>
      <c r="L54" s="24">
        <f t="shared" si="7"/>
        <v>353.79001</v>
      </c>
      <c r="M54" s="24">
        <f t="shared" si="7"/>
        <v>330.51078</v>
      </c>
      <c r="N54" s="121">
        <f>N51</f>
        <v>61.13782</v>
      </c>
      <c r="O54" s="69">
        <v>0</v>
      </c>
      <c r="P54" s="107">
        <f>P$51</f>
        <v>297.66258</v>
      </c>
      <c r="Q54" s="114">
        <f>ROUND(Q$5*Q$6*$P54/100,5)</f>
        <v>89.69723</v>
      </c>
      <c r="R54" s="115">
        <f t="shared" si="8"/>
        <v>82.41854</v>
      </c>
      <c r="S54" s="115">
        <f t="shared" si="8"/>
        <v>56.12743</v>
      </c>
      <c r="T54" s="116">
        <f t="shared" si="8"/>
        <v>32.8482</v>
      </c>
    </row>
    <row r="55" spans="1:20" ht="13.5" thickBot="1">
      <c r="A55" s="139" t="s">
        <v>6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</row>
    <row r="57" spans="1:4" ht="12.75">
      <c r="A57" s="1" t="s">
        <v>33</v>
      </c>
      <c r="B57" s="1"/>
      <c r="C57" s="1"/>
      <c r="D57" s="1"/>
    </row>
    <row r="58" ht="28.5" customHeight="1"/>
    <row r="60" ht="29.25" customHeight="1"/>
    <row r="65" spans="1:9" ht="18">
      <c r="A65" s="4"/>
      <c r="B65" s="4"/>
      <c r="C65" s="4"/>
      <c r="D65" s="4"/>
      <c r="E65" s="4"/>
      <c r="F65" s="4"/>
      <c r="G65" s="4"/>
      <c r="H65" s="4"/>
      <c r="I65" s="4"/>
    </row>
  </sheetData>
  <sheetProtection/>
  <mergeCells count="34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C24:C28"/>
    <mergeCell ref="A34:A37"/>
    <mergeCell ref="B34:B37"/>
    <mergeCell ref="D34:D45"/>
    <mergeCell ref="E34:E37"/>
    <mergeCell ref="A38:A45"/>
    <mergeCell ref="B38:B41"/>
    <mergeCell ref="B42:B45"/>
    <mergeCell ref="A55:T55"/>
    <mergeCell ref="A46:T46"/>
    <mergeCell ref="A47:A50"/>
    <mergeCell ref="B47:B54"/>
    <mergeCell ref="D47:D50"/>
    <mergeCell ref="E47:E50"/>
    <mergeCell ref="A51:A54"/>
    <mergeCell ref="D51:D54"/>
    <mergeCell ref="E51:E54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Vio</cp:lastModifiedBy>
  <cp:lastPrinted>2016-12-11T05:04:37Z</cp:lastPrinted>
  <dcterms:created xsi:type="dcterms:W3CDTF">2007-11-26T10:17:51Z</dcterms:created>
  <dcterms:modified xsi:type="dcterms:W3CDTF">2016-12-13T06:36:47Z</dcterms:modified>
  <cp:category/>
  <cp:version/>
  <cp:contentType/>
  <cp:contentStatus/>
</cp:coreProperties>
</file>