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4"/>
  </bookViews>
  <sheets>
    <sheet name="Обьъм РД НП АТС" sheetId="1" r:id="rId1"/>
    <sheet name="Цена НП АТС" sheetId="2" r:id="rId2"/>
    <sheet name="Цена КБЭ" sheetId="3" r:id="rId3"/>
    <sheet name="Бета" sheetId="4" r:id="rId4"/>
    <sheet name="Доля мощности" sheetId="5" r:id="rId5"/>
  </sheets>
  <externalReferences>
    <externalReference r:id="rId8"/>
  </externalReferences>
  <definedNames/>
  <calcPr fullCalcOnLoad="1"/>
</workbook>
</file>

<file path=xl/sharedStrings.xml><?xml version="1.0" encoding="utf-8"?>
<sst xmlns="http://schemas.openxmlformats.org/spreadsheetml/2006/main" count="139" uniqueCount="110">
  <si>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</si>
  <si>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</si>
  <si>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</si>
  <si>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</si>
  <si>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</si>
  <si>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</si>
  <si>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</si>
  <si>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</si>
  <si>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</si>
  <si>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</si>
  <si>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</si>
  <si>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</si>
  <si>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</si>
  <si>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</si>
  <si>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</si>
  <si>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</si>
  <si>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</si>
  <si>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</si>
  <si>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</si>
  <si>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</si>
  <si>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</si>
  <si>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</si>
  <si>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</si>
  <si>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</si>
  <si>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</si>
  <si>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</si>
  <si>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</si>
  <si>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</si>
  <si>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</si>
  <si>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</si>
  <si>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</si>
  <si>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</si>
  <si>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</si>
  <si>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</si>
  <si>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</si>
  <si>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</si>
  <si>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</si>
  <si>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</si>
  <si>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</si>
  <si>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</si>
  <si>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</si>
  <si>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</si>
  <si>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</si>
  <si>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</si>
  <si>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</si>
  <si>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</si>
  <si>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</si>
  <si>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</si>
  <si>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</si>
  <si>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</si>
  <si>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</si>
  <si>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</si>
  <si>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</si>
  <si>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</si>
  <si>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</si>
  <si>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</si>
  <si>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</si>
  <si>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</si>
  <si>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</si>
  <si>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</si>
  <si>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</si>
  <si>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</si>
  <si>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</si>
  <si>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</si>
  <si>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</si>
  <si>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</si>
  <si>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</si>
  <si>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</si>
  <si>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</si>
  <si>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руб/МВт*ч</t>
  </si>
  <si>
    <t>Цена на электроэнергию с учётом мощности для покупателей, осуществляющих расчёты на розничном рынке по одноставочному тарифу</t>
  </si>
  <si>
    <t>Цена на электрическую энергию</t>
  </si>
  <si>
    <t>Цена на мощность</t>
  </si>
  <si>
    <t>Цены на Э/Э с учётом мощности для покупателей имеющих зонные счетчики:</t>
  </si>
  <si>
    <t>Цена относительно зон суток, утвержденных Федеральной службой по тарифам на соответствующий период регулирования</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</si>
  <si>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</si>
  <si>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</si>
  <si>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</si>
  <si>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</si>
  <si>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МВт*ч</t>
  </si>
  <si>
    <t>Объем электрической энергии (мощности), приобретенный Участником оптового рынка за расчетный период по регулируемым ценам</t>
  </si>
  <si>
    <t>в том числе:</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</si>
  <si>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</si>
  <si>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</si>
  <si>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t>
  </si>
  <si>
    <t>Объем электрической энергии, приобретенный Участником ОРЭ по внебиржевым СДЭМ</t>
  </si>
  <si>
    <t>Средневзвешенная Цена покупки эектрической энергии с учетом мощности по внебиржевым СДЭМ</t>
  </si>
  <si>
    <t>PKABBAGE</t>
  </si>
  <si>
    <t>сентябрь 2008</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</si>
  <si>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</si>
  <si>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Объем электрической энергии, приобретенный ГП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</si>
  <si>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</si>
  <si>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</si>
  <si>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</si>
  <si>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</si>
  <si>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Объем электрической энергии, приобретенный ГП (ЭСО, ЭСК) у s-той ЭСО по регулируемым ценам на розничном рынке</t>
  </si>
  <si>
    <t xml:space="preserve">Объём электрической энергии (мощности), фактически поставленный населению m-тыми прочими покупателями ГП </t>
  </si>
  <si>
    <t>Объем электричекой энергии (мощности), фактически поставленный населению k-тым покупателем, присоединенная мощность энергопринимающих устроиств которого превышает 750 кВА ГП (ЭСО, ЭСК), в соответвующем расчетном периде 2007 года</t>
  </si>
  <si>
    <t xml:space="preserve">Договорный объём поставки электрической энергии ГП (ЭСО, ЭСК) j-тому покупателю, который  приобретает у ГП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</si>
  <si>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Объём  электрической энергии, фактически потребленный покупателями, обслуживающимися r-тым ГП второго уровня (включая сетевые организации, приобретающие электроэнергию (мощность) в целях компенсации потерь у данного ГП) в соответствующем периоде расчетном периоде 2007 года за вычетом объема покупки электроэнергии у розничных производителей в текущем расчетном периоде.</t>
  </si>
  <si>
    <t>Объем электрической энергии (мощности), фактически поставленный m-тому покупателю</t>
  </si>
  <si>
    <t>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</si>
  <si>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сентябрь 2008 года</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</si>
  <si>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</si>
  <si>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</si>
  <si>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сентябрь</t>
  </si>
  <si>
    <t>Объем мощности (сальдо-переток с оптового и розничного рынка),определенный в прогнозном балансе на соответствующий месяц 2008 года</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</si>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</sst>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59">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style="thin"/>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8">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1" fontId="9" fillId="5"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0" xfId="0" applyFont="1" applyAlignment="1">
      <alignment horizontal="center"/>
    </xf>
    <xf numFmtId="0" fontId="14" fillId="0" borderId="0" xfId="0" applyAlignment="1">
      <alignment/>
    </xf>
    <xf numFmtId="0" fontId="14" fillId="0" borderId="0" xfId="0" applyBorder="1" applyAlignment="1">
      <alignment/>
    </xf>
    <xf numFmtId="170" fontId="14"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4" fillId="0" borderId="3" xfId="0" applyBorder="1" applyAlignment="1">
      <alignment/>
    </xf>
    <xf numFmtId="0" fontId="3" fillId="0" borderId="4" xfId="0" applyFont="1" applyBorder="1" applyAlignment="1">
      <alignment/>
    </xf>
    <xf numFmtId="0" fontId="14" fillId="0" borderId="4" xfId="0" applyBorder="1" applyAlignment="1">
      <alignment/>
    </xf>
    <xf numFmtId="170" fontId="14" fillId="0" borderId="5" xfId="0" applyNumberFormat="1" applyBorder="1" applyAlignment="1">
      <alignment/>
    </xf>
    <xf numFmtId="170" fontId="14" fillId="0" borderId="6" xfId="0" applyNumberFormat="1" applyBorder="1" applyAlignment="1">
      <alignment/>
    </xf>
    <xf numFmtId="0" fontId="14" fillId="0" borderId="7" xfId="0" applyBorder="1" applyAlignment="1">
      <alignment/>
    </xf>
    <xf numFmtId="0" fontId="14" fillId="0" borderId="8" xfId="0" applyBorder="1" applyAlignment="1">
      <alignment/>
    </xf>
    <xf numFmtId="0" fontId="14" fillId="0" borderId="9" xfId="0" applyBorder="1" applyAlignment="1">
      <alignment/>
    </xf>
    <xf numFmtId="170" fontId="14" fillId="0" borderId="10" xfId="0" applyNumberFormat="1" applyBorder="1" applyAlignment="1">
      <alignment/>
    </xf>
    <xf numFmtId="170" fontId="14" fillId="0" borderId="11" xfId="0" applyNumberFormat="1" applyBorder="1" applyAlignment="1">
      <alignment/>
    </xf>
    <xf numFmtId="170" fontId="14" fillId="0" borderId="12" xfId="0" applyNumberFormat="1" applyBorder="1" applyAlignment="1">
      <alignment/>
    </xf>
    <xf numFmtId="170" fontId="14" fillId="0" borderId="13" xfId="0" applyNumberFormat="1" applyBorder="1" applyAlignment="1">
      <alignment/>
    </xf>
    <xf numFmtId="170" fontId="14" fillId="0" borderId="14" xfId="0" applyNumberFormat="1" applyBorder="1" applyAlignment="1">
      <alignment/>
    </xf>
    <xf numFmtId="0" fontId="14" fillId="0" borderId="1" xfId="0" applyBorder="1" applyAlignment="1">
      <alignment/>
    </xf>
    <xf numFmtId="0" fontId="14" fillId="0" borderId="2" xfId="0" applyBorder="1" applyAlignment="1">
      <alignment/>
    </xf>
    <xf numFmtId="0" fontId="14" fillId="0" borderId="15" xfId="0" applyBorder="1" applyAlignment="1">
      <alignment/>
    </xf>
    <xf numFmtId="0" fontId="14" fillId="0" borderId="16" xfId="0" applyBorder="1" applyAlignment="1">
      <alignment/>
    </xf>
    <xf numFmtId="170" fontId="14" fillId="0" borderId="17" xfId="0" applyNumberFormat="1" applyBorder="1" applyAlignment="1">
      <alignment/>
    </xf>
    <xf numFmtId="170" fontId="14" fillId="0" borderId="15" xfId="0" applyNumberFormat="1" applyBorder="1" applyAlignment="1">
      <alignment/>
    </xf>
    <xf numFmtId="170" fontId="14" fillId="0" borderId="3" xfId="0" applyNumberFormat="1" applyBorder="1" applyAlignment="1">
      <alignment/>
    </xf>
    <xf numFmtId="0" fontId="14" fillId="0" borderId="18" xfId="0" applyBorder="1" applyAlignment="1">
      <alignment/>
    </xf>
    <xf numFmtId="0" fontId="14" fillId="0" borderId="19" xfId="0" applyBorder="1" applyAlignment="1">
      <alignment/>
    </xf>
    <xf numFmtId="2" fontId="14" fillId="0" borderId="5" xfId="0" applyNumberFormat="1" applyBorder="1" applyAlignment="1">
      <alignment/>
    </xf>
    <xf numFmtId="2" fontId="14" fillId="0" borderId="18" xfId="0" applyNumberFormat="1" applyBorder="1" applyAlignment="1">
      <alignment/>
    </xf>
    <xf numFmtId="170" fontId="14" fillId="0" borderId="1" xfId="0" applyNumberFormat="1" applyBorder="1" applyAlignment="1">
      <alignment/>
    </xf>
    <xf numFmtId="170" fontId="14" fillId="0" borderId="2" xfId="0" applyNumberFormat="1" applyBorder="1" applyAlignment="1">
      <alignment/>
    </xf>
    <xf numFmtId="0" fontId="14" fillId="0" borderId="20" xfId="0" applyBorder="1" applyAlignment="1">
      <alignment/>
    </xf>
    <xf numFmtId="0" fontId="14" fillId="0" borderId="5" xfId="0" applyBorder="1" applyAlignment="1">
      <alignment/>
    </xf>
    <xf numFmtId="170" fontId="14" fillId="0" borderId="18" xfId="0" applyNumberFormat="1" applyBorder="1" applyAlignment="1">
      <alignment/>
    </xf>
    <xf numFmtId="170" fontId="14" fillId="0" borderId="21" xfId="0" applyNumberFormat="1" applyBorder="1" applyAlignment="1">
      <alignment/>
    </xf>
    <xf numFmtId="170" fontId="14" fillId="0" borderId="22" xfId="0" applyNumberFormat="1" applyBorder="1" applyAlignment="1">
      <alignment/>
    </xf>
    <xf numFmtId="170" fontId="14" fillId="0" borderId="23" xfId="0" applyNumberFormat="1" applyBorder="1" applyAlignment="1">
      <alignment/>
    </xf>
    <xf numFmtId="0" fontId="14" fillId="0" borderId="7" xfId="0" applyBorder="1" applyAlignment="1">
      <alignment horizontal="right"/>
    </xf>
    <xf numFmtId="0" fontId="14" fillId="0" borderId="24" xfId="0" applyBorder="1" applyAlignment="1">
      <alignment/>
    </xf>
    <xf numFmtId="0" fontId="14" fillId="0" borderId="25" xfId="0" applyBorder="1" applyAlignment="1">
      <alignment/>
    </xf>
    <xf numFmtId="0" fontId="14" fillId="0" borderId="26" xfId="0" applyBorder="1" applyAlignment="1">
      <alignment/>
    </xf>
    <xf numFmtId="0" fontId="14" fillId="0" borderId="27" xfId="0" applyBorder="1" applyAlignment="1">
      <alignment/>
    </xf>
    <xf numFmtId="0" fontId="14" fillId="0" borderId="28" xfId="0" applyBorder="1" applyAlignment="1">
      <alignment/>
    </xf>
    <xf numFmtId="0" fontId="14" fillId="0" borderId="29" xfId="0" applyBorder="1" applyAlignment="1">
      <alignment/>
    </xf>
    <xf numFmtId="0" fontId="14" fillId="0" borderId="30" xfId="0" applyBorder="1" applyAlignment="1">
      <alignment/>
    </xf>
    <xf numFmtId="0" fontId="14" fillId="0" borderId="31" xfId="0" applyBorder="1" applyAlignment="1">
      <alignment/>
    </xf>
    <xf numFmtId="170" fontId="14" fillId="0" borderId="32" xfId="0" applyNumberFormat="1" applyBorder="1" applyAlignment="1">
      <alignment/>
    </xf>
    <xf numFmtId="170" fontId="14" fillId="0" borderId="29" xfId="0" applyNumberFormat="1" applyBorder="1" applyAlignment="1">
      <alignment/>
    </xf>
    <xf numFmtId="170" fontId="14" fillId="0" borderId="28" xfId="0" applyNumberFormat="1" applyBorder="1" applyAlignment="1">
      <alignment/>
    </xf>
    <xf numFmtId="170" fontId="14" fillId="0" borderId="33" xfId="0" applyNumberFormat="1" applyBorder="1" applyAlignment="1">
      <alignment/>
    </xf>
    <xf numFmtId="0" fontId="14" fillId="0" borderId="34" xfId="0" applyBorder="1" applyAlignment="1">
      <alignment/>
    </xf>
    <xf numFmtId="170" fontId="14" fillId="0" borderId="35" xfId="0" applyNumberFormat="1" applyBorder="1" applyAlignment="1">
      <alignment/>
    </xf>
    <xf numFmtId="170" fontId="14" fillId="0" borderId="36" xfId="0" applyNumberFormat="1" applyBorder="1" applyAlignment="1">
      <alignment/>
    </xf>
    <xf numFmtId="0" fontId="14" fillId="0" borderId="0" xfId="0" applyAlignment="1">
      <alignment horizontal="center"/>
    </xf>
    <xf numFmtId="0" fontId="14" fillId="0" borderId="0" xfId="0" applyAlignment="1">
      <alignment/>
    </xf>
    <xf numFmtId="0" fontId="14" fillId="0" borderId="0" xfId="0" applyAlignment="1">
      <alignment horizontal="right"/>
    </xf>
    <xf numFmtId="168" fontId="14" fillId="0" borderId="0" xfId="0" applyNumberFormat="1" applyAlignment="1">
      <alignment/>
    </xf>
    <xf numFmtId="0" fontId="14" fillId="0" borderId="1" xfId="0" applyBorder="1" applyAlignment="1">
      <alignment/>
    </xf>
    <xf numFmtId="0" fontId="14" fillId="2" borderId="1" xfId="0" applyFill="1" applyBorder="1" applyAlignment="1">
      <alignment horizontal="center" vertical="center" wrapText="1"/>
    </xf>
    <xf numFmtId="0" fontId="14" fillId="5" borderId="1" xfId="0" applyFill="1" applyBorder="1" applyAlignment="1">
      <alignment/>
    </xf>
    <xf numFmtId="0" fontId="14" fillId="0" borderId="0" xfId="0" applyAlignment="1">
      <alignment horizontal="left"/>
    </xf>
    <xf numFmtId="181" fontId="14" fillId="0" borderId="0" xfId="0" applyNumberFormat="1" applyAlignment="1">
      <alignment/>
    </xf>
    <xf numFmtId="0" fontId="14" fillId="0" borderId="0" xfId="0" applyAlignment="1" applyProtection="1">
      <alignment/>
      <protection locked="0"/>
    </xf>
    <xf numFmtId="170" fontId="14" fillId="0" borderId="0" xfId="0" applyNumberFormat="1" applyAlignment="1" applyProtection="1">
      <alignment/>
      <protection locked="0"/>
    </xf>
    <xf numFmtId="0" fontId="14" fillId="0" borderId="0" xfId="0" applyAlignment="1" applyProtection="1">
      <alignment/>
      <protection locked="0"/>
    </xf>
    <xf numFmtId="0" fontId="14" fillId="0" borderId="0" xfId="0" applyAlignment="1" applyProtection="1">
      <alignment vertical="top" wrapText="1"/>
      <protection locked="0"/>
    </xf>
    <xf numFmtId="0" fontId="13" fillId="0" borderId="0" xfId="0" applyFont="1" applyAlignment="1" applyProtection="1">
      <alignment/>
      <protection locked="0"/>
    </xf>
    <xf numFmtId="0" fontId="14" fillId="0" borderId="5" xfId="0" applyBorder="1" applyAlignment="1">
      <alignment horizontal="center"/>
    </xf>
    <xf numFmtId="0" fontId="14" fillId="0" borderId="0" xfId="0" applyFill="1" applyAlignment="1">
      <alignment/>
    </xf>
    <xf numFmtId="0" fontId="3" fillId="2" borderId="15" xfId="0" applyFont="1" applyFill="1" applyBorder="1" applyAlignment="1">
      <alignment horizontal="center" vertical="center" wrapText="1"/>
    </xf>
    <xf numFmtId="0" fontId="18" fillId="0" borderId="37" xfId="0" applyFont="1" applyBorder="1" applyAlignment="1">
      <alignment/>
    </xf>
    <xf numFmtId="0" fontId="18" fillId="0" borderId="38" xfId="0" applyFont="1" applyBorder="1" applyAlignment="1">
      <alignment/>
    </xf>
    <xf numFmtId="0" fontId="18" fillId="0" borderId="13" xfId="0" applyFont="1" applyBorder="1" applyAlignment="1">
      <alignment/>
    </xf>
    <xf numFmtId="0" fontId="14" fillId="0" borderId="39" xfId="0" applyBorder="1" applyAlignment="1">
      <alignment wrapText="1"/>
    </xf>
    <xf numFmtId="2" fontId="14" fillId="5" borderId="1" xfId="0" applyNumberFormat="1" applyFill="1" applyBorder="1" applyAlignment="1">
      <alignment horizontal="center"/>
    </xf>
    <xf numFmtId="0" fontId="14" fillId="5" borderId="40" xfId="0" applyFill="1" applyBorder="1" applyAlignment="1">
      <alignment horizontal="center"/>
    </xf>
    <xf numFmtId="0" fontId="14" fillId="0" borderId="7" xfId="0" applyBorder="1" applyAlignment="1">
      <alignment wrapText="1"/>
    </xf>
    <xf numFmtId="0" fontId="14" fillId="0" borderId="5" xfId="0" applyBorder="1" applyAlignment="1">
      <alignment wrapText="1"/>
    </xf>
    <xf numFmtId="0" fontId="14" fillId="5" borderId="5" xfId="0" applyFill="1" applyBorder="1" applyAlignment="1" applyProtection="1">
      <alignment horizontal="center"/>
      <protection locked="0"/>
    </xf>
    <xf numFmtId="49" fontId="13" fillId="0" borderId="41" xfId="18" applyNumberFormat="1" applyFont="1" applyBorder="1" applyAlignment="1">
      <alignment horizontal="left" vertical="center" wrapText="1"/>
      <protection/>
    </xf>
    <xf numFmtId="0" fontId="19" fillId="6" borderId="28" xfId="0" applyFont="1" applyFill="1" applyBorder="1" applyAlignment="1">
      <alignment horizontal="center"/>
    </xf>
    <xf numFmtId="0" fontId="20" fillId="0" borderId="0" xfId="0" applyFont="1" applyFill="1" applyBorder="1" applyAlignment="1">
      <alignment/>
    </xf>
    <xf numFmtId="0" fontId="14" fillId="0" borderId="0" xfId="0" applyFill="1" applyBorder="1" applyAlignment="1">
      <alignment/>
    </xf>
    <xf numFmtId="0" fontId="14" fillId="0" borderId="1" xfId="0" applyBorder="1" applyAlignment="1">
      <alignment horizontal="right"/>
    </xf>
    <xf numFmtId="2" fontId="12" fillId="7" borderId="1" xfId="0" applyNumberFormat="1" applyFont="1" applyFill="1" applyBorder="1" applyAlignment="1">
      <alignment horizontal="center" vertical="center" wrapText="1"/>
    </xf>
    <xf numFmtId="0" fontId="14" fillId="0" borderId="1" xfId="0" applyBorder="1" applyAlignment="1">
      <alignment horizontal="center" vertical="center" wrapText="1"/>
    </xf>
    <xf numFmtId="0" fontId="14" fillId="0" borderId="1" xfId="0" applyBorder="1" applyAlignment="1">
      <alignment horizontal="center"/>
    </xf>
    <xf numFmtId="0" fontId="14" fillId="0" borderId="42" xfId="0" applyBorder="1" applyAlignment="1">
      <alignment horizontal="center"/>
    </xf>
    <xf numFmtId="0" fontId="14" fillId="0" borderId="40" xfId="0" applyBorder="1" applyAlignment="1">
      <alignment horizontal="center"/>
    </xf>
    <xf numFmtId="0" fontId="14" fillId="0" borderId="1" xfId="0" applyBorder="1" applyAlignment="1">
      <alignment vertical="top" wrapText="1"/>
    </xf>
    <xf numFmtId="0" fontId="14" fillId="0" borderId="1" xfId="0" applyBorder="1" applyAlignment="1">
      <alignment vertical="top"/>
    </xf>
    <xf numFmtId="0" fontId="14" fillId="0" borderId="1" xfId="0" applyBorder="1" applyAlignment="1">
      <alignment horizontal="right" vertical="top" wrapText="1"/>
    </xf>
    <xf numFmtId="0" fontId="14" fillId="0" borderId="1" xfId="0" applyBorder="1" applyAlignment="1">
      <alignment horizontal="right" vertical="top"/>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xf>
    <xf numFmtId="0" fontId="14" fillId="0" borderId="1" xfId="0" applyBorder="1" applyAlignment="1">
      <alignment horizontal="center" vertical="center"/>
    </xf>
    <xf numFmtId="0" fontId="3" fillId="4" borderId="43" xfId="0" applyFont="1" applyFill="1" applyBorder="1" applyAlignment="1">
      <alignment horizontal="center" wrapText="1"/>
    </xf>
    <xf numFmtId="0" fontId="3" fillId="4" borderId="30" xfId="0" applyFont="1" applyFill="1" applyBorder="1" applyAlignment="1">
      <alignment horizontal="center" wrapText="1"/>
    </xf>
    <xf numFmtId="0" fontId="3" fillId="4" borderId="44" xfId="0" applyFont="1" applyFill="1" applyBorder="1" applyAlignment="1">
      <alignment horizontal="center" wrapText="1"/>
    </xf>
    <xf numFmtId="0" fontId="3" fillId="4" borderId="45" xfId="0" applyFont="1" applyFill="1" applyBorder="1" applyAlignment="1">
      <alignment horizontal="center" wrapText="1"/>
    </xf>
    <xf numFmtId="0" fontId="3" fillId="0" borderId="46"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17" fontId="3" fillId="0" borderId="47" xfId="0" applyNumberFormat="1"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49" xfId="0" applyFont="1" applyBorder="1" applyAlignment="1">
      <alignment horizontal="center"/>
    </xf>
    <xf numFmtId="0" fontId="3" fillId="0" borderId="20" xfId="0" applyFont="1" applyBorder="1" applyAlignment="1">
      <alignment horizontal="center"/>
    </xf>
    <xf numFmtId="0" fontId="3" fillId="0" borderId="50" xfId="0" applyFont="1" applyBorder="1" applyAlignment="1">
      <alignment horizontal="center" wrapText="1"/>
    </xf>
    <xf numFmtId="0" fontId="3" fillId="0" borderId="44" xfId="0" applyFont="1" applyBorder="1" applyAlignment="1">
      <alignment horizontal="center" wrapText="1"/>
    </xf>
    <xf numFmtId="0" fontId="3" fillId="0" borderId="51" xfId="0" applyFont="1" applyBorder="1" applyAlignment="1">
      <alignment horizontal="center" wrapText="1"/>
    </xf>
    <xf numFmtId="0" fontId="3" fillId="0" borderId="15"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wrapText="1"/>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170" fontId="3" fillId="0" borderId="54" xfId="0" applyNumberFormat="1" applyFont="1" applyBorder="1" applyAlignment="1">
      <alignment horizontal="center"/>
    </xf>
    <xf numFmtId="170" fontId="3" fillId="0" borderId="55" xfId="0" applyNumberFormat="1" applyFont="1" applyBorder="1" applyAlignment="1">
      <alignment horizontal="center"/>
    </xf>
    <xf numFmtId="170" fontId="3" fillId="0" borderId="56" xfId="0" applyNumberFormat="1" applyFont="1" applyBorder="1" applyAlignment="1">
      <alignment horizontal="center"/>
    </xf>
    <xf numFmtId="170" fontId="3" fillId="0" borderId="38" xfId="0" applyNumberFormat="1" applyFont="1" applyBorder="1" applyAlignment="1">
      <alignment horizontal="center" vertical="center" wrapText="1"/>
    </xf>
    <xf numFmtId="170" fontId="3" fillId="0" borderId="55" xfId="0" applyNumberFormat="1" applyFont="1" applyBorder="1" applyAlignment="1">
      <alignment horizontal="center" vertical="center" wrapText="1"/>
    </xf>
    <xf numFmtId="170" fontId="3" fillId="0" borderId="56" xfId="0" applyNumberFormat="1" applyFont="1" applyBorder="1" applyAlignment="1">
      <alignment horizontal="center" vertical="center" wrapText="1"/>
    </xf>
    <xf numFmtId="0" fontId="15" fillId="0" borderId="0" xfId="0" applyFont="1" applyAlignment="1" applyProtection="1">
      <alignment horizontal="center"/>
      <protection locked="0"/>
    </xf>
    <xf numFmtId="0" fontId="3" fillId="4" borderId="47" xfId="0" applyFont="1" applyFill="1" applyBorder="1" applyAlignment="1">
      <alignment horizontal="center" wrapText="1"/>
    </xf>
    <xf numFmtId="0" fontId="3" fillId="4" borderId="34" xfId="0" applyFont="1" applyFill="1" applyBorder="1" applyAlignment="1">
      <alignment horizontal="center" wrapText="1"/>
    </xf>
    <xf numFmtId="0" fontId="3" fillId="4" borderId="0" xfId="0" applyFont="1" applyFill="1" applyBorder="1" applyAlignment="1">
      <alignment horizontal="center" wrapText="1"/>
    </xf>
    <xf numFmtId="0" fontId="3" fillId="4" borderId="57" xfId="0" applyFont="1" applyFill="1" applyBorder="1" applyAlignment="1">
      <alignment horizontal="center" wrapText="1"/>
    </xf>
    <xf numFmtId="2" fontId="14" fillId="0" borderId="3" xfId="0" applyNumberFormat="1" applyBorder="1" applyAlignment="1">
      <alignment horizontal="center" wrapText="1"/>
    </xf>
    <xf numFmtId="2" fontId="14" fillId="0" borderId="1" xfId="0" applyNumberFormat="1" applyBorder="1" applyAlignment="1">
      <alignment horizontal="center" wrapText="1"/>
    </xf>
    <xf numFmtId="2" fontId="14" fillId="0" borderId="2" xfId="0" applyNumberFormat="1" applyBorder="1" applyAlignment="1">
      <alignment horizontal="center" wrapText="1"/>
    </xf>
    <xf numFmtId="0" fontId="14" fillId="0" borderId="42" xfId="0" applyBorder="1" applyAlignment="1">
      <alignment/>
    </xf>
    <xf numFmtId="0" fontId="14" fillId="0" borderId="58" xfId="0" applyBorder="1" applyAlignment="1">
      <alignment/>
    </xf>
    <xf numFmtId="0" fontId="3" fillId="4" borderId="46" xfId="0" applyFont="1" applyFill="1" applyBorder="1" applyAlignment="1">
      <alignment horizontal="center" wrapText="1"/>
    </xf>
    <xf numFmtId="0" fontId="2" fillId="0" borderId="0" xfId="0" applyFont="1" applyAlignment="1">
      <alignment horizontal="center"/>
    </xf>
    <xf numFmtId="0" fontId="14" fillId="0" borderId="5" xfId="0" applyBorder="1" applyAlignment="1">
      <alignment horizontal="center" wrapText="1"/>
    </xf>
    <xf numFmtId="0" fontId="14" fillId="0" borderId="17" xfId="0" applyBorder="1" applyAlignment="1">
      <alignment horizontal="center" wrapText="1"/>
    </xf>
    <xf numFmtId="49" fontId="12" fillId="0" borderId="5" xfId="0" applyNumberFormat="1" applyFont="1" applyBorder="1" applyAlignment="1">
      <alignment horizontal="center" vertical="center"/>
    </xf>
    <xf numFmtId="49" fontId="12" fillId="0" borderId="17" xfId="0" applyNumberFormat="1" applyFont="1" applyBorder="1" applyAlignment="1">
      <alignment horizontal="center" vertical="center"/>
    </xf>
    <xf numFmtId="0" fontId="3" fillId="0" borderId="42" xfId="0" applyFont="1" applyBorder="1" applyAlignment="1">
      <alignment horizontal="left" vertical="center" wrapText="1"/>
    </xf>
    <xf numFmtId="0" fontId="3" fillId="0" borderId="58" xfId="0" applyFont="1" applyBorder="1" applyAlignment="1">
      <alignment horizontal="left" vertical="center" wrapText="1"/>
    </xf>
    <xf numFmtId="0" fontId="3" fillId="0" borderId="40" xfId="0" applyFont="1" applyBorder="1" applyAlignment="1">
      <alignment horizontal="left" vertical="center" wrapText="1"/>
    </xf>
    <xf numFmtId="0" fontId="14" fillId="3" borderId="1" xfId="0" applyFill="1" applyBorder="1" applyAlignment="1">
      <alignment horizontal="center" vertical="center" wrapText="1"/>
    </xf>
    <xf numFmtId="0" fontId="14" fillId="0" borderId="42" xfId="0" applyBorder="1" applyAlignment="1">
      <alignment horizontal="left" vertical="center" wrapText="1"/>
    </xf>
    <xf numFmtId="0" fontId="14" fillId="0" borderId="58" xfId="0" applyBorder="1" applyAlignment="1">
      <alignment horizontal="left" vertical="center" wrapText="1"/>
    </xf>
    <xf numFmtId="0" fontId="14" fillId="0" borderId="40" xfId="0" applyBorder="1" applyAlignment="1">
      <alignment horizontal="left" vertical="center" wrapText="1"/>
    </xf>
    <xf numFmtId="0" fontId="14" fillId="3" borderId="42" xfId="0" applyFill="1" applyBorder="1" applyAlignment="1">
      <alignment horizontal="center" vertical="center" wrapText="1"/>
    </xf>
    <xf numFmtId="0" fontId="14" fillId="3" borderId="40" xfId="0" applyFill="1" applyBorder="1" applyAlignment="1">
      <alignment horizontal="center" vertical="center" wrapText="1"/>
    </xf>
    <xf numFmtId="0" fontId="14" fillId="0" borderId="42" xfId="0" applyBorder="1" applyAlignment="1">
      <alignment vertical="center" wrapText="1"/>
    </xf>
    <xf numFmtId="0" fontId="14" fillId="0" borderId="58" xfId="0" applyBorder="1" applyAlignment="1">
      <alignment vertical="center" wrapText="1"/>
    </xf>
    <xf numFmtId="0" fontId="14" fillId="0" borderId="40" xfId="0" applyBorder="1" applyAlignment="1">
      <alignment vertical="center" wrapText="1"/>
    </xf>
    <xf numFmtId="0" fontId="3" fillId="0" borderId="42" xfId="0" applyFont="1" applyBorder="1" applyAlignment="1">
      <alignment vertical="center" wrapText="1"/>
    </xf>
    <xf numFmtId="0" fontId="14" fillId="0" borderId="1" xfId="0" applyBorder="1" applyAlignment="1">
      <alignment wrapText="1"/>
    </xf>
    <xf numFmtId="0" fontId="3" fillId="0" borderId="58" xfId="0" applyFont="1" applyBorder="1" applyAlignment="1">
      <alignment vertical="center" wrapText="1"/>
    </xf>
    <xf numFmtId="0" fontId="3" fillId="0" borderId="40" xfId="0" applyFont="1" applyBorder="1" applyAlignment="1">
      <alignment vertical="center" wrapText="1"/>
    </xf>
    <xf numFmtId="0" fontId="14" fillId="4" borderId="18" xfId="0" applyFill="1" applyBorder="1" applyAlignment="1">
      <alignment horizontal="center" vertical="center" wrapText="1"/>
    </xf>
    <xf numFmtId="0" fontId="14" fillId="4" borderId="4" xfId="0" applyFill="1" applyBorder="1" applyAlignment="1">
      <alignment horizontal="center" vertical="center" wrapText="1"/>
    </xf>
    <xf numFmtId="0" fontId="14" fillId="4" borderId="19" xfId="0" applyFill="1" applyBorder="1" applyAlignment="1">
      <alignment horizontal="center" vertical="center" wrapText="1"/>
    </xf>
    <xf numFmtId="0" fontId="14" fillId="4" borderId="15" xfId="0" applyFill="1" applyBorder="1" applyAlignment="1">
      <alignment horizontal="center" vertical="center" wrapText="1"/>
    </xf>
    <xf numFmtId="0" fontId="14" fillId="4" borderId="52" xfId="0" applyFill="1" applyBorder="1" applyAlignment="1">
      <alignment horizontal="center" vertical="center" wrapText="1"/>
    </xf>
    <xf numFmtId="0" fontId="14" fillId="4" borderId="16" xfId="0" applyFill="1" applyBorder="1" applyAlignment="1">
      <alignment horizontal="center" vertical="center" wrapText="1"/>
    </xf>
    <xf numFmtId="0" fontId="3" fillId="0" borderId="5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4" fillId="0" borderId="1" xfId="0" applyBorder="1" applyAlignment="1">
      <alignment horizontal="left" vertical="center" wrapText="1"/>
    </xf>
    <xf numFmtId="0" fontId="8" fillId="5" borderId="1" xfId="0" applyFont="1" applyFill="1" applyBorder="1" applyAlignment="1">
      <alignment horizontal="right" vertical="center" wrapText="1"/>
    </xf>
    <xf numFmtId="0" fontId="12" fillId="0" borderId="0" xfId="0" applyFont="1" applyAlignment="1">
      <alignment horizontal="center"/>
    </xf>
  </cellXfs>
  <cellStyles count="9">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0.emf" /><Relationship Id="rId18" Type="http://schemas.openxmlformats.org/officeDocument/2006/relationships/image" Target="../media/image10.emf" /><Relationship Id="rId19" Type="http://schemas.openxmlformats.org/officeDocument/2006/relationships/image" Target="../media/image10.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14.emf" /><Relationship Id="rId23" Type="http://schemas.openxmlformats.org/officeDocument/2006/relationships/image" Target="../media/image15.emf" /><Relationship Id="rId24" Type="http://schemas.openxmlformats.org/officeDocument/2006/relationships/image" Target="../media/image15.emf" /><Relationship Id="rId25" Type="http://schemas.openxmlformats.org/officeDocument/2006/relationships/image" Target="../media/image15.emf" /><Relationship Id="rId26" Type="http://schemas.openxmlformats.org/officeDocument/2006/relationships/image" Target="../media/image15.emf" /><Relationship Id="rId27" Type="http://schemas.openxmlformats.org/officeDocument/2006/relationships/image" Target="../media/image22.emf" /><Relationship Id="rId28" Type="http://schemas.openxmlformats.org/officeDocument/2006/relationships/image" Target="../media/image23.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5.emf" /><Relationship Id="rId39" Type="http://schemas.openxmlformats.org/officeDocument/2006/relationships/image" Target="../media/image26.emf" /><Relationship Id="rId40" Type="http://schemas.openxmlformats.org/officeDocument/2006/relationships/image" Target="../media/image27.emf" /><Relationship Id="rId41" Type="http://schemas.openxmlformats.org/officeDocument/2006/relationships/image" Target="../media/image7.emf" /><Relationship Id="rId42" Type="http://schemas.openxmlformats.org/officeDocument/2006/relationships/image" Target="../media/image1.emf" /><Relationship Id="rId43" Type="http://schemas.openxmlformats.org/officeDocument/2006/relationships/image" Target="../media/image8.emf" /><Relationship Id="rId44" Type="http://schemas.openxmlformats.org/officeDocument/2006/relationships/image" Target="../media/image9.emf" /><Relationship Id="rId45" Type="http://schemas.openxmlformats.org/officeDocument/2006/relationships/image" Target="../media/image18.emf" /><Relationship Id="rId46" Type="http://schemas.openxmlformats.org/officeDocument/2006/relationships/image" Target="../media/image19.emf" /><Relationship Id="rId47" Type="http://schemas.openxmlformats.org/officeDocument/2006/relationships/image" Target="../media/image8.emf" /><Relationship Id="rId48" Type="http://schemas.openxmlformats.org/officeDocument/2006/relationships/image" Target="../media/image9.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8.emf" /><Relationship Id="rId52" Type="http://schemas.openxmlformats.org/officeDocument/2006/relationships/image" Target="../media/image9.emf" /><Relationship Id="rId53" Type="http://schemas.openxmlformats.org/officeDocument/2006/relationships/image" Target="../media/image10.emf" /><Relationship Id="rId54" Type="http://schemas.openxmlformats.org/officeDocument/2006/relationships/image" Target="../media/image11.emf" /><Relationship Id="rId55" Type="http://schemas.openxmlformats.org/officeDocument/2006/relationships/image" Target="../media/image12.emf" /><Relationship Id="rId56" Type="http://schemas.openxmlformats.org/officeDocument/2006/relationships/image" Target="../media/image13.emf" /><Relationship Id="rId57" Type="http://schemas.openxmlformats.org/officeDocument/2006/relationships/image" Target="../media/image10.emf" /><Relationship Id="rId58" Type="http://schemas.openxmlformats.org/officeDocument/2006/relationships/image" Target="../media/image10.emf" /><Relationship Id="rId59" Type="http://schemas.openxmlformats.org/officeDocument/2006/relationships/image" Target="../media/image10.emf" /><Relationship Id="rId60" Type="http://schemas.openxmlformats.org/officeDocument/2006/relationships/image" Target="../media/image20.emf" /><Relationship Id="rId61" Type="http://schemas.openxmlformats.org/officeDocument/2006/relationships/image" Target="../media/image21.emf" /><Relationship Id="rId62" Type="http://schemas.openxmlformats.org/officeDocument/2006/relationships/image" Target="../media/image14.emf" /><Relationship Id="rId63" Type="http://schemas.openxmlformats.org/officeDocument/2006/relationships/image" Target="../media/image15.emf" /><Relationship Id="rId64" Type="http://schemas.openxmlformats.org/officeDocument/2006/relationships/image" Target="../media/image15.emf" /><Relationship Id="rId65" Type="http://schemas.openxmlformats.org/officeDocument/2006/relationships/image" Target="../media/image15.emf" /><Relationship Id="rId66" Type="http://schemas.openxmlformats.org/officeDocument/2006/relationships/image" Target="../media/image15.emf" /><Relationship Id="rId67" Type="http://schemas.openxmlformats.org/officeDocument/2006/relationships/image" Target="../media/image22.emf" /><Relationship Id="rId68" Type="http://schemas.openxmlformats.org/officeDocument/2006/relationships/image" Target="../media/image23.emf" /><Relationship Id="rId69" Type="http://schemas.openxmlformats.org/officeDocument/2006/relationships/image" Target="../media/image24.emf" /><Relationship Id="rId70" Type="http://schemas.openxmlformats.org/officeDocument/2006/relationships/image" Target="../media/image16.emf" /><Relationship Id="rId71" Type="http://schemas.openxmlformats.org/officeDocument/2006/relationships/image" Target="../media/image17.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25.emf" /><Relationship Id="rId79" Type="http://schemas.openxmlformats.org/officeDocument/2006/relationships/image" Target="../media/image26.emf" /><Relationship Id="rId80"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 name="Picture 42"/>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9;&#1077;&#1085;&#1090;&#1103;&#1073;&#1088;&#110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0.98895</v>
          </cell>
          <cell r="D11">
            <v>0.564</v>
          </cell>
        </row>
        <row r="12">
          <cell r="B12">
            <v>0.88802</v>
          </cell>
        </row>
        <row r="13">
          <cell r="B13">
            <v>1.0384</v>
          </cell>
        </row>
        <row r="14">
          <cell r="B14">
            <v>1.08301</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vmlDrawing" Target="../drawings/vmlDrawing1.vml" /><Relationship Id="rId8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B20" sqref="B20"/>
    </sheetView>
  </sheetViews>
  <sheetFormatPr defaultColWidth="9.00390625" defaultRowHeight="12.75"/>
  <cols>
    <col min="1" max="1" width="34.75390625" style="10" bestFit="1" customWidth="1"/>
    <col min="2" max="3" width="30.375" style="10" customWidth="1"/>
    <col min="4" max="4" width="23.125" style="10" customWidth="1"/>
    <col min="5" max="5" width="6.125" style="10" hidden="1" customWidth="1"/>
    <col min="6" max="16384" width="9.125" style="10" customWidth="1"/>
  </cols>
  <sheetData>
    <row r="1" spans="1:5" ht="89.25" customHeight="1">
      <c r="A1" s="96" t="s">
        <v>78</v>
      </c>
      <c r="B1" s="97"/>
      <c r="C1" s="97"/>
      <c r="D1" s="97"/>
      <c r="E1" s="97"/>
    </row>
    <row r="2" spans="1:5" ht="17.25" customHeight="1">
      <c r="A2" s="101"/>
      <c r="B2" s="102"/>
      <c r="C2" s="102"/>
      <c r="D2" s="98" t="s">
        <v>79</v>
      </c>
      <c r="E2" s="98"/>
    </row>
    <row r="3" spans="1:5" ht="41.25" customHeight="1">
      <c r="A3" s="101" t="s">
        <v>80</v>
      </c>
      <c r="B3" s="102"/>
      <c r="C3" s="102"/>
      <c r="D3" s="98">
        <v>42982</v>
      </c>
      <c r="E3" s="98"/>
    </row>
    <row r="4" spans="1:5" ht="15.75" customHeight="1">
      <c r="A4" s="101" t="s">
        <v>81</v>
      </c>
      <c r="B4" s="102"/>
      <c r="C4" s="102"/>
      <c r="D4" s="98"/>
      <c r="E4" s="98"/>
    </row>
    <row r="5" spans="1:5" ht="39" customHeight="1">
      <c r="A5" s="101" t="s">
        <v>82</v>
      </c>
      <c r="B5" s="102"/>
      <c r="C5" s="102"/>
      <c r="D5" s="98">
        <v>42982</v>
      </c>
      <c r="E5" s="98"/>
    </row>
    <row r="6" spans="1:5" ht="51.75" customHeight="1">
      <c r="A6" s="101" t="s">
        <v>83</v>
      </c>
      <c r="B6" s="102"/>
      <c r="C6" s="102"/>
      <c r="D6" s="98">
        <v>0</v>
      </c>
      <c r="E6" s="98"/>
    </row>
    <row r="7" spans="1:5" ht="45" customHeight="1">
      <c r="A7" s="101" t="s">
        <v>84</v>
      </c>
      <c r="B7" s="102"/>
      <c r="C7" s="102"/>
      <c r="D7" s="98">
        <v>3697</v>
      </c>
      <c r="E7" s="98"/>
    </row>
    <row r="8" spans="1:5" ht="24" customHeight="1">
      <c r="A8" s="101" t="s">
        <v>85</v>
      </c>
      <c r="B8" s="102"/>
      <c r="C8" s="102"/>
      <c r="D8" s="98">
        <v>2</v>
      </c>
      <c r="E8" s="98"/>
    </row>
    <row r="9" spans="1:5" ht="12.75" customHeight="1">
      <c r="A9" s="101"/>
      <c r="B9" s="102"/>
      <c r="C9" s="102"/>
      <c r="D9" s="98" t="s">
        <v>69</v>
      </c>
      <c r="E9" s="98"/>
    </row>
    <row r="10" spans="1:5" ht="28.5" customHeight="1">
      <c r="A10" s="101" t="s">
        <v>86</v>
      </c>
      <c r="B10" s="102"/>
      <c r="C10" s="102"/>
      <c r="D10" s="99">
        <v>1267940.67</v>
      </c>
      <c r="E10" s="100"/>
    </row>
    <row r="11" spans="1:5" ht="17.25" customHeight="1">
      <c r="A11" s="101"/>
      <c r="B11" s="102"/>
      <c r="C11" s="102"/>
      <c r="D11" s="95"/>
      <c r="E11" s="95"/>
    </row>
    <row r="12" spans="1:5" ht="60" customHeight="1">
      <c r="A12" s="101" t="s">
        <v>89</v>
      </c>
      <c r="B12" s="102"/>
      <c r="C12" s="102"/>
      <c r="D12" s="95"/>
      <c r="E12" s="95"/>
    </row>
    <row r="13" ht="15" customHeight="1"/>
    <row r="14" ht="15.75" customHeight="1"/>
  </sheetData>
  <mergeCells count="23">
    <mergeCell ref="D6:E6"/>
    <mergeCell ref="D7:E7"/>
    <mergeCell ref="D2:E2"/>
    <mergeCell ref="A2:C2"/>
    <mergeCell ref="A3:C3"/>
    <mergeCell ref="A4:C4"/>
    <mergeCell ref="A5:C5"/>
    <mergeCell ref="D3:E3"/>
    <mergeCell ref="A12:C12"/>
    <mergeCell ref="A6:C6"/>
    <mergeCell ref="A7:C7"/>
    <mergeCell ref="A8:C8"/>
    <mergeCell ref="A9:C9"/>
    <mergeCell ref="D12:E12"/>
    <mergeCell ref="A1:E1"/>
    <mergeCell ref="D8:E8"/>
    <mergeCell ref="D9:E9"/>
    <mergeCell ref="D10:E10"/>
    <mergeCell ref="D11:E11"/>
    <mergeCell ref="D4:E4"/>
    <mergeCell ref="D5:E5"/>
    <mergeCell ref="A10:C10"/>
    <mergeCell ref="A11:C11"/>
  </mergeCells>
  <printOptions/>
  <pageMargins left="0.75" right="0.75" top="1" bottom="1"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C16" sqref="C16"/>
    </sheetView>
  </sheetViews>
  <sheetFormatPr defaultColWidth="9.00390625" defaultRowHeight="12.75"/>
  <cols>
    <col min="1" max="2" width="9.125" style="10" customWidth="1"/>
    <col min="3" max="3" width="47.875" style="10" customWidth="1"/>
    <col min="4" max="4" width="9.125" style="10" customWidth="1"/>
    <col min="5" max="5" width="37.25390625" style="10" customWidth="1"/>
    <col min="6" max="16384" width="9.125" style="10" customWidth="1"/>
  </cols>
  <sheetData>
    <row r="1" spans="1:5" ht="62.25" customHeight="1">
      <c r="A1" s="96" t="s">
        <v>67</v>
      </c>
      <c r="B1" s="96"/>
      <c r="C1" s="97"/>
      <c r="D1" s="97"/>
      <c r="E1" s="97"/>
    </row>
    <row r="2" spans="1:5" ht="24.75" customHeight="1">
      <c r="A2" s="105" t="s">
        <v>37</v>
      </c>
      <c r="B2" s="106"/>
      <c r="C2" s="106"/>
      <c r="D2" s="107" t="s">
        <v>38</v>
      </c>
      <c r="E2" s="107"/>
    </row>
    <row r="3" spans="1:5" ht="18" customHeight="1">
      <c r="A3" s="105" t="s">
        <v>39</v>
      </c>
      <c r="B3" s="106"/>
      <c r="C3" s="106"/>
      <c r="D3" s="107" t="s">
        <v>87</v>
      </c>
      <c r="E3" s="107"/>
    </row>
    <row r="4" spans="1:5" ht="22.5" customHeight="1">
      <c r="A4" s="105" t="s">
        <v>68</v>
      </c>
      <c r="B4" s="106"/>
      <c r="C4" s="106"/>
      <c r="D4" s="107" t="s">
        <v>88</v>
      </c>
      <c r="E4" s="107"/>
    </row>
    <row r="5" spans="1:5" ht="12.75">
      <c r="A5" s="101"/>
      <c r="B5" s="102"/>
      <c r="C5" s="102"/>
      <c r="D5" s="108" t="s">
        <v>69</v>
      </c>
      <c r="E5" s="108"/>
    </row>
    <row r="6" spans="1:5" ht="40.5" customHeight="1">
      <c r="A6" s="101" t="s">
        <v>70</v>
      </c>
      <c r="B6" s="102" t="s">
        <v>40</v>
      </c>
      <c r="C6" s="102" t="s">
        <v>40</v>
      </c>
      <c r="D6" s="98">
        <v>988.95</v>
      </c>
      <c r="E6" s="98" t="s">
        <v>40</v>
      </c>
    </row>
    <row r="7" spans="1:5" ht="12.75" customHeight="1">
      <c r="A7" s="101" t="s">
        <v>71</v>
      </c>
      <c r="B7" s="102"/>
      <c r="C7" s="102"/>
      <c r="D7" s="98">
        <v>988.95</v>
      </c>
      <c r="E7" s="98"/>
    </row>
    <row r="8" spans="1:5" ht="12.75" customHeight="1">
      <c r="A8" s="101" t="s">
        <v>72</v>
      </c>
      <c r="B8" s="102"/>
      <c r="C8" s="102"/>
      <c r="D8" s="98">
        <v>173792.9</v>
      </c>
      <c r="E8" s="98"/>
    </row>
    <row r="9" spans="1:5" ht="25.5" customHeight="1">
      <c r="A9" s="101" t="s">
        <v>73</v>
      </c>
      <c r="B9" s="102"/>
      <c r="C9" s="102"/>
      <c r="D9" s="98"/>
      <c r="E9" s="98"/>
    </row>
    <row r="10" spans="1:5" ht="42" customHeight="1">
      <c r="A10" s="101" t="s">
        <v>74</v>
      </c>
      <c r="B10" s="102"/>
      <c r="C10" s="102"/>
      <c r="D10" s="98"/>
      <c r="E10" s="98"/>
    </row>
    <row r="11" spans="1:5" ht="12.75" customHeight="1">
      <c r="A11" s="103" t="s">
        <v>75</v>
      </c>
      <c r="B11" s="104"/>
      <c r="C11" s="104"/>
      <c r="D11" s="98">
        <v>888.02</v>
      </c>
      <c r="E11" s="98"/>
    </row>
    <row r="12" spans="1:5" ht="12.75" customHeight="1">
      <c r="A12" s="103" t="s">
        <v>76</v>
      </c>
      <c r="B12" s="104"/>
      <c r="C12" s="104"/>
      <c r="D12" s="98">
        <v>1038.4</v>
      </c>
      <c r="E12" s="98"/>
    </row>
    <row r="13" spans="1:5" ht="12.75" customHeight="1">
      <c r="A13" s="103" t="s">
        <v>77</v>
      </c>
      <c r="B13" s="104"/>
      <c r="C13" s="104"/>
      <c r="D13" s="98">
        <v>1083.01</v>
      </c>
      <c r="E13" s="98"/>
    </row>
  </sheetData>
  <mergeCells count="25">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s>
  <printOptions/>
  <pageMargins left="0.75" right="0.75" top="1" bottom="1"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Q49"/>
  <sheetViews>
    <sheetView workbookViewId="0" topLeftCell="A7">
      <selection activeCell="O33" sqref="O33"/>
    </sheetView>
  </sheetViews>
  <sheetFormatPr defaultColWidth="9.00390625" defaultRowHeight="12.75"/>
  <cols>
    <col min="1" max="1" width="6.625" style="10" customWidth="1"/>
    <col min="2" max="2" width="8.125" style="10" customWidth="1"/>
    <col min="3" max="3" width="9.125" style="10" customWidth="1"/>
    <col min="4" max="4" width="24.00390625" style="10" customWidth="1"/>
    <col min="5" max="5" width="12.00390625" style="10" customWidth="1"/>
    <col min="6" max="7" width="8.75390625" style="12" customWidth="1"/>
    <col min="8" max="8" width="8.625" style="12" customWidth="1"/>
    <col min="9" max="9" width="8.375" style="12" customWidth="1"/>
    <col min="10" max="11" width="8.75390625" style="12" customWidth="1"/>
    <col min="12" max="12" width="8.625" style="12" customWidth="1"/>
    <col min="13" max="13" width="8.375" style="12" customWidth="1"/>
    <col min="14" max="14" width="10.75390625" style="10" customWidth="1"/>
    <col min="15" max="15" width="10.00390625" style="10" customWidth="1"/>
    <col min="16" max="16" width="11.625" style="10" customWidth="1"/>
    <col min="17" max="17" width="11.25390625" style="10" customWidth="1"/>
    <col min="18" max="16384" width="9.125" style="10" customWidth="1"/>
  </cols>
  <sheetData>
    <row r="1" spans="1:13" ht="12.75">
      <c r="A1" s="74"/>
      <c r="B1" s="74"/>
      <c r="C1" s="74"/>
      <c r="D1" s="74"/>
      <c r="E1" s="74"/>
      <c r="F1" s="75"/>
      <c r="G1" s="75"/>
      <c r="H1" s="75"/>
      <c r="I1" s="75"/>
      <c r="J1" s="75"/>
      <c r="K1" s="75"/>
      <c r="L1" s="75"/>
      <c r="M1" s="75"/>
    </row>
    <row r="2" spans="1:13" ht="15">
      <c r="A2" s="135" t="s">
        <v>103</v>
      </c>
      <c r="B2" s="135"/>
      <c r="C2" s="135"/>
      <c r="D2" s="135"/>
      <c r="E2" s="135"/>
      <c r="F2" s="135"/>
      <c r="G2" s="135"/>
      <c r="H2" s="135"/>
      <c r="I2" s="135"/>
      <c r="J2" s="135"/>
      <c r="K2" s="135"/>
      <c r="L2" s="135"/>
      <c r="M2" s="135"/>
    </row>
    <row r="3" spans="1:13" ht="12.75">
      <c r="A3" s="76"/>
      <c r="B3" s="76"/>
      <c r="C3" s="76"/>
      <c r="D3" s="76"/>
      <c r="E3" s="76"/>
      <c r="F3" s="76"/>
      <c r="G3" s="76"/>
      <c r="H3" s="76"/>
      <c r="I3" s="76"/>
      <c r="J3" s="76"/>
      <c r="K3" s="76"/>
      <c r="L3" s="76"/>
      <c r="M3" s="76"/>
    </row>
    <row r="4" spans="1:13" ht="13.5" thickBot="1">
      <c r="A4" s="74"/>
      <c r="B4" s="74"/>
      <c r="C4" s="74"/>
      <c r="D4" s="74"/>
      <c r="E4" s="74"/>
      <c r="F4" s="75"/>
      <c r="G4" s="75"/>
      <c r="H4" s="75"/>
      <c r="I4" s="75"/>
      <c r="J4" s="75"/>
      <c r="K4" s="75"/>
      <c r="L4" s="75"/>
      <c r="M4" s="75"/>
    </row>
    <row r="5" spans="1:13" ht="12.75">
      <c r="A5" s="113" t="s">
        <v>38</v>
      </c>
      <c r="B5" s="114"/>
      <c r="C5" s="114"/>
      <c r="D5" s="114"/>
      <c r="E5" s="114"/>
      <c r="F5" s="114"/>
      <c r="G5" s="114"/>
      <c r="H5" s="114"/>
      <c r="I5" s="114"/>
      <c r="J5" s="114"/>
      <c r="K5" s="114"/>
      <c r="L5" s="114"/>
      <c r="M5" s="115"/>
    </row>
    <row r="6" spans="1:13" ht="13.5" thickBot="1">
      <c r="A6" s="116" t="s">
        <v>102</v>
      </c>
      <c r="B6" s="117"/>
      <c r="C6" s="117"/>
      <c r="D6" s="117"/>
      <c r="E6" s="117"/>
      <c r="F6" s="117"/>
      <c r="G6" s="117"/>
      <c r="H6" s="117"/>
      <c r="I6" s="117"/>
      <c r="J6" s="117"/>
      <c r="K6" s="117"/>
      <c r="L6" s="117"/>
      <c r="M6" s="118"/>
    </row>
    <row r="7" ht="13.5" thickBot="1">
      <c r="B7" s="11"/>
    </row>
    <row r="8" spans="1:13" s="13" customFormat="1" ht="54" customHeight="1">
      <c r="A8" s="119"/>
      <c r="B8" s="121" t="s">
        <v>41</v>
      </c>
      <c r="C8" s="122"/>
      <c r="D8" s="123"/>
      <c r="E8" s="127" t="s">
        <v>42</v>
      </c>
      <c r="F8" s="129" t="s">
        <v>43</v>
      </c>
      <c r="G8" s="130"/>
      <c r="H8" s="130"/>
      <c r="I8" s="131"/>
      <c r="J8" s="132" t="s">
        <v>44</v>
      </c>
      <c r="K8" s="133"/>
      <c r="L8" s="133"/>
      <c r="M8" s="134"/>
    </row>
    <row r="9" spans="1:13" s="16" customFormat="1" ht="12.75">
      <c r="A9" s="120"/>
      <c r="B9" s="124"/>
      <c r="C9" s="125"/>
      <c r="D9" s="126"/>
      <c r="E9" s="128"/>
      <c r="F9" s="14" t="s">
        <v>45</v>
      </c>
      <c r="G9" s="14" t="s">
        <v>46</v>
      </c>
      <c r="H9" s="14" t="s">
        <v>47</v>
      </c>
      <c r="I9" s="15" t="s">
        <v>48</v>
      </c>
      <c r="J9" s="14" t="s">
        <v>45</v>
      </c>
      <c r="K9" s="14" t="s">
        <v>46</v>
      </c>
      <c r="L9" s="14" t="s">
        <v>47</v>
      </c>
      <c r="M9" s="15" t="s">
        <v>48</v>
      </c>
    </row>
    <row r="10" spans="1:13" ht="13.5" thickBot="1">
      <c r="A10" s="17">
        <v>1</v>
      </c>
      <c r="B10" s="18" t="s">
        <v>49</v>
      </c>
      <c r="C10" s="19"/>
      <c r="D10" s="19"/>
      <c r="E10" s="19"/>
      <c r="F10" s="20"/>
      <c r="G10" s="20"/>
      <c r="H10" s="20"/>
      <c r="I10" s="21"/>
      <c r="J10" s="20"/>
      <c r="K10" s="20"/>
      <c r="L10" s="20"/>
      <c r="M10" s="21"/>
    </row>
    <row r="11" spans="1:17" ht="13.5" thickBot="1">
      <c r="A11" s="22">
        <v>2</v>
      </c>
      <c r="B11" s="109" t="s">
        <v>50</v>
      </c>
      <c r="C11" s="110"/>
      <c r="D11" s="110"/>
      <c r="E11" s="110"/>
      <c r="F11" s="110"/>
      <c r="G11" s="110"/>
      <c r="H11" s="110"/>
      <c r="I11" s="110"/>
      <c r="J11" s="111"/>
      <c r="K11" s="111"/>
      <c r="L11" s="111"/>
      <c r="M11" s="112"/>
      <c r="O11" s="12"/>
      <c r="P11" s="12"/>
      <c r="Q11" s="12"/>
    </row>
    <row r="12" spans="1:17" ht="12.75">
      <c r="A12" s="23"/>
      <c r="B12" s="11" t="s">
        <v>51</v>
      </c>
      <c r="C12" s="11"/>
      <c r="D12" s="24"/>
      <c r="E12" s="24" t="s">
        <v>52</v>
      </c>
      <c r="F12" s="25">
        <v>1.45</v>
      </c>
      <c r="G12" s="25">
        <v>1.49</v>
      </c>
      <c r="H12" s="25">
        <v>1.77</v>
      </c>
      <c r="I12" s="26">
        <v>2.05</v>
      </c>
      <c r="J12" s="27">
        <f>'[1]Лист1'!$B$11+MAX('[1]КБЭ'!F12-'[1]Лист1'!$D$11,0)</f>
        <v>1.8749500000000001</v>
      </c>
      <c r="K12" s="28">
        <f>'[1]Лист1'!$B$11+MAX('[1]КБЭ'!G12-'[1]Лист1'!$D$11,0)</f>
        <v>1.9149500000000002</v>
      </c>
      <c r="L12" s="28">
        <f>'[1]Лист1'!$B$11+MAX('[1]КБЭ'!H12-'[1]Лист1'!$D$11,0)</f>
        <v>2.19495</v>
      </c>
      <c r="M12" s="29">
        <f>'[1]Лист1'!$B$11+MAX('[1]КБЭ'!I12-'[1]Лист1'!$D$11,0)</f>
        <v>2.4749499999999998</v>
      </c>
      <c r="N12" s="12"/>
      <c r="O12" s="12"/>
      <c r="P12" s="12"/>
      <c r="Q12" s="12"/>
    </row>
    <row r="13" spans="1:17" ht="12.75">
      <c r="A13" s="23"/>
      <c r="B13" s="143" t="s">
        <v>53</v>
      </c>
      <c r="C13" s="144"/>
      <c r="D13" s="144"/>
      <c r="E13" s="144"/>
      <c r="F13" s="144"/>
      <c r="G13" s="144"/>
      <c r="H13" s="144"/>
      <c r="I13" s="144"/>
      <c r="J13" s="17"/>
      <c r="K13" s="30"/>
      <c r="L13" s="30"/>
      <c r="M13" s="31"/>
      <c r="N13" s="12"/>
      <c r="O13" s="12"/>
      <c r="P13" s="12"/>
      <c r="Q13" s="12"/>
    </row>
    <row r="14" spans="1:17" ht="12.75">
      <c r="A14" s="23"/>
      <c r="B14" s="11"/>
      <c r="C14" s="32" t="s">
        <v>54</v>
      </c>
      <c r="D14" s="33"/>
      <c r="E14" s="24" t="s">
        <v>52</v>
      </c>
      <c r="F14" s="34">
        <v>0.74</v>
      </c>
      <c r="G14" s="34">
        <v>0.79</v>
      </c>
      <c r="H14" s="34">
        <v>0.86</v>
      </c>
      <c r="I14" s="35">
        <v>0.97</v>
      </c>
      <c r="J14" s="36">
        <f>'[1]Лист1'!$C$11+MAX('[1]КБЭ'!F12-'[1]Лист1'!$D$11,0)</f>
        <v>0.886</v>
      </c>
      <c r="K14" s="36">
        <f>'[1]Лист1'!$C$11+MAX('[1]КБЭ'!G12-'[1]Лист1'!$D$11,0)</f>
        <v>0.926</v>
      </c>
      <c r="L14" s="36">
        <f>'[1]Лист1'!$C$11+MAX('[1]КБЭ'!H12-'[1]Лист1'!$D$11,0)</f>
        <v>1.206</v>
      </c>
      <c r="M14" s="36">
        <f>'[1]Лист1'!$C$11+MAX('[1]КБЭ'!I12-'[1]Лист1'!$D$11,0)</f>
        <v>1.4859999999999998</v>
      </c>
      <c r="N14" s="12"/>
      <c r="O14" s="12"/>
      <c r="P14" s="12"/>
      <c r="Q14" s="12"/>
    </row>
    <row r="15" spans="1:17" ht="38.25" customHeight="1">
      <c r="A15" s="23"/>
      <c r="B15" s="11"/>
      <c r="C15" s="37" t="s">
        <v>55</v>
      </c>
      <c r="D15" s="38"/>
      <c r="E15" s="38" t="s">
        <v>56</v>
      </c>
      <c r="F15" s="39">
        <v>336</v>
      </c>
      <c r="G15" s="39">
        <v>374</v>
      </c>
      <c r="H15" s="39">
        <v>502</v>
      </c>
      <c r="I15" s="40">
        <v>624</v>
      </c>
      <c r="J15" s="140" t="s">
        <v>57</v>
      </c>
      <c r="K15" s="141"/>
      <c r="L15" s="141"/>
      <c r="M15" s="142"/>
      <c r="N15" s="12"/>
      <c r="O15" s="12"/>
      <c r="P15" s="12"/>
      <c r="Q15" s="12"/>
    </row>
    <row r="16" spans="1:17" ht="12.75">
      <c r="A16" s="23"/>
      <c r="B16" s="143" t="s">
        <v>58</v>
      </c>
      <c r="C16" s="144"/>
      <c r="D16" s="144"/>
      <c r="E16" s="144"/>
      <c r="F16" s="144"/>
      <c r="G16" s="144"/>
      <c r="H16" s="144"/>
      <c r="I16" s="144"/>
      <c r="J16" s="17"/>
      <c r="K16" s="30"/>
      <c r="L16" s="30"/>
      <c r="M16" s="31"/>
      <c r="N16" s="12"/>
      <c r="O16" s="12"/>
      <c r="P16" s="12"/>
      <c r="Q16" s="12"/>
    </row>
    <row r="17" spans="1:17" ht="12.75">
      <c r="A17" s="23"/>
      <c r="B17" s="24"/>
      <c r="C17" s="32" t="s">
        <v>59</v>
      </c>
      <c r="D17" s="33"/>
      <c r="E17" s="30" t="s">
        <v>52</v>
      </c>
      <c r="F17" s="34">
        <v>1.11</v>
      </c>
      <c r="G17" s="34">
        <v>1.16</v>
      </c>
      <c r="H17" s="34">
        <v>1.43</v>
      </c>
      <c r="I17" s="35">
        <v>1.71</v>
      </c>
      <c r="J17" s="36">
        <f>'[1]Лист1'!$B$12+MAX('[1]КБЭ'!F17-'[1]Лист1'!$D$11,0)</f>
        <v>1.4340200000000003</v>
      </c>
      <c r="K17" s="36">
        <f>'[1]Лист1'!$B$12+MAX('[1]КБЭ'!G17-'[1]Лист1'!$D$11,0)</f>
        <v>1.4840200000000001</v>
      </c>
      <c r="L17" s="36">
        <f>'[1]Лист1'!$B$12+MAX('[1]КБЭ'!H17-'[1]Лист1'!$D$11,0)</f>
        <v>1.7540200000000001</v>
      </c>
      <c r="M17" s="36">
        <f>'[1]Лист1'!$B$12+MAX('[1]КБЭ'!I17-'[1]Лист1'!$D$11,0)</f>
        <v>2.03402</v>
      </c>
      <c r="N17" s="12"/>
      <c r="O17" s="12"/>
      <c r="P17" s="12"/>
      <c r="Q17" s="12"/>
    </row>
    <row r="18" spans="1:17" ht="12.75">
      <c r="A18" s="23"/>
      <c r="B18" s="24"/>
      <c r="C18" s="32" t="s">
        <v>60</v>
      </c>
      <c r="D18" s="33"/>
      <c r="E18" s="30" t="s">
        <v>52</v>
      </c>
      <c r="F18" s="34">
        <v>1.45</v>
      </c>
      <c r="G18" s="34">
        <v>1.49</v>
      </c>
      <c r="H18" s="34">
        <v>1.77</v>
      </c>
      <c r="I18" s="35">
        <v>2.05</v>
      </c>
      <c r="J18" s="36">
        <f>'[1]Лист1'!$B$13+MAX('[1]КБЭ'!F18-'[1]Лист1'!$D$11,0)</f>
        <v>1.9243999999999999</v>
      </c>
      <c r="K18" s="36">
        <f>'[1]Лист1'!$B$13+MAX('[1]КБЭ'!G18-'[1]Лист1'!$D$11,0)</f>
        <v>1.9644</v>
      </c>
      <c r="L18" s="36">
        <f>'[1]Лист1'!$B$13+MAX('[1]КБЭ'!H18-'[1]Лист1'!$D$11,0)</f>
        <v>2.2443999999999997</v>
      </c>
      <c r="M18" s="36">
        <f>'[1]Лист1'!$B$13+MAX('[1]КБЭ'!I18-'[1]Лист1'!$D$11,0)</f>
        <v>2.5244</v>
      </c>
      <c r="N18" s="12"/>
      <c r="O18" s="12"/>
      <c r="P18" s="12"/>
      <c r="Q18" s="12"/>
    </row>
    <row r="19" spans="1:17" ht="13.5" thickBot="1">
      <c r="A19" s="43"/>
      <c r="B19" s="24"/>
      <c r="C19" s="37" t="s">
        <v>61</v>
      </c>
      <c r="D19" s="38"/>
      <c r="E19" s="44" t="s">
        <v>52</v>
      </c>
      <c r="F19" s="20">
        <v>1.79</v>
      </c>
      <c r="G19" s="20">
        <v>1.83</v>
      </c>
      <c r="H19" s="20">
        <v>2.1</v>
      </c>
      <c r="I19" s="45">
        <v>2.39</v>
      </c>
      <c r="J19" s="46">
        <f>'[1]Лист1'!$B$14+MAX('[1]КБЭ'!F19-'[1]Лист1'!$D$11,0)</f>
        <v>2.30901</v>
      </c>
      <c r="K19" s="46">
        <f>'[1]Лист1'!$B$14+MAX('[1]КБЭ'!G19-'[1]Лист1'!$D$11,0)</f>
        <v>2.34901</v>
      </c>
      <c r="L19" s="46">
        <f>'[1]Лист1'!$B$14+MAX('[1]КБЭ'!H19-'[1]Лист1'!$D$11,0)</f>
        <v>2.6190100000000003</v>
      </c>
      <c r="M19" s="46">
        <f>'[1]Лист1'!$B$14+MAX('[1]КБЭ'!I19-'[1]Лист1'!$D$11,0)</f>
        <v>2.9090100000000003</v>
      </c>
      <c r="N19" s="12"/>
      <c r="O19" s="12"/>
      <c r="P19" s="12"/>
      <c r="Q19" s="12"/>
    </row>
    <row r="20" spans="1:13" ht="12.75" customHeight="1" thickBot="1">
      <c r="A20" s="49" t="s">
        <v>11</v>
      </c>
      <c r="B20" s="109" t="s">
        <v>62</v>
      </c>
      <c r="C20" s="110"/>
      <c r="D20" s="110"/>
      <c r="E20" s="110"/>
      <c r="F20" s="110"/>
      <c r="G20" s="110"/>
      <c r="H20" s="110"/>
      <c r="I20" s="110"/>
      <c r="J20" s="138"/>
      <c r="K20" s="138"/>
      <c r="L20" s="138"/>
      <c r="M20" s="139"/>
    </row>
    <row r="21" spans="1:13" ht="12.75">
      <c r="A21" s="23"/>
      <c r="B21" s="11" t="s">
        <v>51</v>
      </c>
      <c r="C21" s="11"/>
      <c r="D21" s="24"/>
      <c r="E21" s="24"/>
      <c r="F21" s="25">
        <v>1.45</v>
      </c>
      <c r="G21" s="25">
        <v>1.49</v>
      </c>
      <c r="H21" s="25">
        <v>1.77</v>
      </c>
      <c r="I21" s="26">
        <v>2.05</v>
      </c>
      <c r="J21" s="27">
        <f>'[1]Лист1'!$B$11+MAX('[1]КБЭ'!F21-'[1]Лист1'!$D$11,0)</f>
        <v>1.8749500000000001</v>
      </c>
      <c r="K21" s="28">
        <f>'[1]Лист1'!$B$11+MAX('[1]КБЭ'!G21-'[1]Лист1'!$D$11,0)</f>
        <v>1.9149500000000002</v>
      </c>
      <c r="L21" s="28">
        <f>'[1]Лист1'!$B$11+MAX('[1]КБЭ'!H21-'[1]Лист1'!$D$11,0)</f>
        <v>2.19495</v>
      </c>
      <c r="M21" s="29">
        <f>'[1]Лист1'!$B$11+MAX('[1]КБЭ'!I21-'[1]Лист1'!$D$11,0)</f>
        <v>2.4749499999999998</v>
      </c>
    </row>
    <row r="22" spans="1:13" ht="12.75">
      <c r="A22" s="23"/>
      <c r="B22" s="143" t="s">
        <v>53</v>
      </c>
      <c r="C22" s="144"/>
      <c r="D22" s="144"/>
      <c r="E22" s="144"/>
      <c r="F22" s="144"/>
      <c r="G22" s="144"/>
      <c r="H22" s="144"/>
      <c r="I22" s="144"/>
      <c r="J22" s="17"/>
      <c r="K22" s="30"/>
      <c r="L22" s="30"/>
      <c r="M22" s="31"/>
    </row>
    <row r="23" spans="1:13" ht="12.75">
      <c r="A23" s="23"/>
      <c r="B23" s="11"/>
      <c r="C23" s="32" t="s">
        <v>54</v>
      </c>
      <c r="D23" s="33"/>
      <c r="E23" s="33"/>
      <c r="F23" s="34">
        <v>0.74</v>
      </c>
      <c r="G23" s="34">
        <v>0.79</v>
      </c>
      <c r="H23" s="34">
        <v>0.86</v>
      </c>
      <c r="I23" s="35">
        <v>0.97</v>
      </c>
      <c r="J23" s="36">
        <f>'[1]Лист1'!$C$11+MAX('[1]КБЭ'!F21-'[1]Лист1'!$D$11,0)</f>
        <v>0.886</v>
      </c>
      <c r="K23" s="41">
        <f>'[1]Лист1'!$C$11+MAX('[1]КБЭ'!G21-'[1]Лист1'!$D$11,0)</f>
        <v>0.926</v>
      </c>
      <c r="L23" s="41">
        <f>'[1]Лист1'!$C$11+MAX('[1]КБЭ'!H21-'[1]Лист1'!$D$11,0)</f>
        <v>1.206</v>
      </c>
      <c r="M23" s="42">
        <f>'[1]Лист1'!$C$11+MAX('[1]КБЭ'!I21-'[1]Лист1'!$D$11,0)</f>
        <v>1.4859999999999998</v>
      </c>
    </row>
    <row r="24" spans="1:13" ht="37.5" customHeight="1">
      <c r="A24" s="23"/>
      <c r="B24" s="11"/>
      <c r="C24" s="37" t="s">
        <v>55</v>
      </c>
      <c r="D24" s="38"/>
      <c r="E24" s="38"/>
      <c r="F24" s="39">
        <v>336</v>
      </c>
      <c r="G24" s="39">
        <v>374</v>
      </c>
      <c r="H24" s="39">
        <v>502</v>
      </c>
      <c r="I24" s="40">
        <v>624</v>
      </c>
      <c r="J24" s="140" t="s">
        <v>57</v>
      </c>
      <c r="K24" s="141"/>
      <c r="L24" s="141"/>
      <c r="M24" s="142"/>
    </row>
    <row r="25" spans="1:13" ht="12.75">
      <c r="A25" s="23"/>
      <c r="B25" s="143" t="s">
        <v>58</v>
      </c>
      <c r="C25" s="144"/>
      <c r="D25" s="144"/>
      <c r="E25" s="144"/>
      <c r="F25" s="144"/>
      <c r="G25" s="144"/>
      <c r="H25" s="144"/>
      <c r="I25" s="144"/>
      <c r="J25" s="17"/>
      <c r="K25" s="30"/>
      <c r="L25" s="30"/>
      <c r="M25" s="31"/>
    </row>
    <row r="26" spans="1:13" ht="12.75">
      <c r="A26" s="23"/>
      <c r="B26" s="24"/>
      <c r="C26" s="32" t="s">
        <v>59</v>
      </c>
      <c r="D26" s="33"/>
      <c r="E26" s="33"/>
      <c r="F26" s="34">
        <v>1.11</v>
      </c>
      <c r="G26" s="34">
        <v>1.16</v>
      </c>
      <c r="H26" s="34">
        <v>1.43</v>
      </c>
      <c r="I26" s="35">
        <v>1.71</v>
      </c>
      <c r="J26" s="36">
        <f>'[1]Лист1'!$B$12+MAX('[1]КБЭ'!F26-'[1]Лист1'!$D$11,0)</f>
        <v>1.4340200000000003</v>
      </c>
      <c r="K26" s="41">
        <f>'[1]Лист1'!$B$12+MAX('[1]КБЭ'!G26-'[1]Лист1'!$D$11,0)</f>
        <v>1.4840200000000001</v>
      </c>
      <c r="L26" s="41">
        <f>'[1]Лист1'!$B$12+MAX('[1]КБЭ'!H26-'[1]Лист1'!$D$11,0)</f>
        <v>1.7540200000000001</v>
      </c>
      <c r="M26" s="42">
        <f>'[1]Лист1'!$B$12+MAX('[1]КБЭ'!I26-'[1]Лист1'!$D$11,0)</f>
        <v>2.03402</v>
      </c>
    </row>
    <row r="27" spans="1:13" ht="12.75">
      <c r="A27" s="23"/>
      <c r="B27" s="24"/>
      <c r="C27" s="32" t="s">
        <v>60</v>
      </c>
      <c r="D27" s="33"/>
      <c r="E27" s="33"/>
      <c r="F27" s="34">
        <v>1.45</v>
      </c>
      <c r="G27" s="34">
        <v>1.49</v>
      </c>
      <c r="H27" s="34">
        <v>1.77</v>
      </c>
      <c r="I27" s="35">
        <v>2.05</v>
      </c>
      <c r="J27" s="36">
        <f>'[1]Лист1'!$B$13+MAX('[1]КБЭ'!F27-'[1]Лист1'!$D$11,0)</f>
        <v>1.9243999999999999</v>
      </c>
      <c r="K27" s="41">
        <f>'[1]Лист1'!$B$13+MAX('[1]КБЭ'!G27-'[1]Лист1'!$D$11,0)</f>
        <v>1.9644</v>
      </c>
      <c r="L27" s="41">
        <f>'[1]Лист1'!$B$13+MAX('[1]КБЭ'!H27-'[1]Лист1'!$D$11,0)</f>
        <v>2.2443999999999997</v>
      </c>
      <c r="M27" s="42">
        <f>'[1]Лист1'!$B$13+MAX('[1]КБЭ'!I27-'[1]Лист1'!$D$11,0)</f>
        <v>2.5244</v>
      </c>
    </row>
    <row r="28" spans="1:13" ht="13.5" thickBot="1">
      <c r="A28" s="50"/>
      <c r="B28" s="51"/>
      <c r="C28" s="52" t="s">
        <v>61</v>
      </c>
      <c r="D28" s="53"/>
      <c r="E28" s="53"/>
      <c r="F28" s="20">
        <v>1.79</v>
      </c>
      <c r="G28" s="20">
        <v>1.83</v>
      </c>
      <c r="H28" s="20">
        <v>2.1</v>
      </c>
      <c r="I28" s="45">
        <v>2.39</v>
      </c>
      <c r="J28" s="46">
        <f>'[1]Лист1'!$B$14+MAX('[1]КБЭ'!F28-'[1]Лист1'!$D$11,0)</f>
        <v>2.30901</v>
      </c>
      <c r="K28" s="47">
        <f>'[1]Лист1'!$B$14+MAX('[1]КБЭ'!G28-'[1]Лист1'!$D$11,0)</f>
        <v>2.34901</v>
      </c>
      <c r="L28" s="47">
        <f>'[1]Лист1'!$B$14+MAX('[1]КБЭ'!H28-'[1]Лист1'!$D$11,0)</f>
        <v>2.6190100000000003</v>
      </c>
      <c r="M28" s="48">
        <f>'[1]Лист1'!$B$14+MAX('[1]КБЭ'!I28-'[1]Лист1'!$D$11,0)</f>
        <v>2.9090100000000003</v>
      </c>
    </row>
    <row r="29" spans="1:13" ht="12" customHeight="1" thickBot="1">
      <c r="A29" s="145" t="s">
        <v>63</v>
      </c>
      <c r="B29" s="111"/>
      <c r="C29" s="111"/>
      <c r="D29" s="111"/>
      <c r="E29" s="111"/>
      <c r="F29" s="111"/>
      <c r="G29" s="111"/>
      <c r="H29" s="111"/>
      <c r="I29" s="111"/>
      <c r="J29" s="138"/>
      <c r="K29" s="138"/>
      <c r="L29" s="138"/>
      <c r="M29" s="139"/>
    </row>
    <row r="30" spans="1:14" ht="13.5" thickBot="1">
      <c r="A30" s="54"/>
      <c r="B30" s="55" t="s">
        <v>51</v>
      </c>
      <c r="C30" s="56"/>
      <c r="D30" s="57"/>
      <c r="E30" s="57" t="s">
        <v>52</v>
      </c>
      <c r="F30" s="58"/>
      <c r="G30" s="58">
        <v>0.6538</v>
      </c>
      <c r="H30" s="58"/>
      <c r="I30" s="59"/>
      <c r="J30" s="60"/>
      <c r="K30" s="58">
        <f>'[1]Лист1'!$B$11+MAX('[1]КБЭ'!G30-'[1]Лист1'!$D$11,0)</f>
        <v>1.07875</v>
      </c>
      <c r="L30" s="58"/>
      <c r="M30" s="61"/>
      <c r="N30" s="12"/>
    </row>
    <row r="31" spans="1:13" ht="12.75" customHeight="1" thickBot="1">
      <c r="A31" s="136" t="s">
        <v>64</v>
      </c>
      <c r="B31" s="137"/>
      <c r="C31" s="137"/>
      <c r="D31" s="137"/>
      <c r="E31" s="137"/>
      <c r="F31" s="137"/>
      <c r="G31" s="137"/>
      <c r="H31" s="137"/>
      <c r="I31" s="137"/>
      <c r="J31" s="138"/>
      <c r="K31" s="138"/>
      <c r="L31" s="138"/>
      <c r="M31" s="139"/>
    </row>
    <row r="32" spans="1:13" ht="13.5" thickBot="1">
      <c r="A32" s="50"/>
      <c r="B32" s="62" t="s">
        <v>51</v>
      </c>
      <c r="C32" s="62"/>
      <c r="D32" s="51"/>
      <c r="E32" s="51" t="s">
        <v>52</v>
      </c>
      <c r="F32" s="63"/>
      <c r="G32" s="63">
        <v>0.6593</v>
      </c>
      <c r="H32" s="63"/>
      <c r="I32" s="64"/>
      <c r="J32" s="60"/>
      <c r="K32" s="58">
        <f>'[1]Лист1'!$B$11+MAX('[1]КБЭ'!G32-'[1]Лист1'!$D$11,0)</f>
        <v>1.08425</v>
      </c>
      <c r="L32" s="58"/>
      <c r="M32" s="61"/>
    </row>
    <row r="33" spans="1:13" ht="12.75">
      <c r="A33" s="74"/>
      <c r="B33" s="74"/>
      <c r="C33" s="74"/>
      <c r="D33" s="74"/>
      <c r="E33" s="74"/>
      <c r="F33" s="75"/>
      <c r="G33" s="75"/>
      <c r="H33" s="75"/>
      <c r="I33" s="75"/>
      <c r="J33" s="75"/>
      <c r="K33" s="75"/>
      <c r="L33" s="75"/>
      <c r="M33" s="75"/>
    </row>
    <row r="34" spans="1:13" ht="12.75">
      <c r="A34" s="77"/>
      <c r="B34" s="77"/>
      <c r="C34" s="77"/>
      <c r="D34" s="77"/>
      <c r="E34" s="77"/>
      <c r="F34" s="77"/>
      <c r="G34" s="77"/>
      <c r="H34" s="77"/>
      <c r="I34" s="77"/>
      <c r="J34" s="77"/>
      <c r="K34" s="77"/>
      <c r="L34" s="77"/>
      <c r="M34" s="77"/>
    </row>
    <row r="35" spans="1:13" ht="12.75">
      <c r="A35" s="77"/>
      <c r="B35" s="77"/>
      <c r="C35" s="77"/>
      <c r="D35" s="77"/>
      <c r="E35" s="77"/>
      <c r="F35" s="77"/>
      <c r="G35" s="77"/>
      <c r="H35" s="77"/>
      <c r="I35" s="77"/>
      <c r="J35" s="77"/>
      <c r="K35" s="77"/>
      <c r="L35" s="77"/>
      <c r="M35" s="77"/>
    </row>
    <row r="36" spans="1:13" ht="12.75">
      <c r="A36" s="77"/>
      <c r="B36" s="77"/>
      <c r="C36" s="77"/>
      <c r="D36" s="77"/>
      <c r="E36" s="77"/>
      <c r="F36" s="77"/>
      <c r="G36" s="77"/>
      <c r="H36" s="77"/>
      <c r="I36" s="77"/>
      <c r="J36" s="77"/>
      <c r="K36" s="77"/>
      <c r="L36" s="77"/>
      <c r="M36" s="77"/>
    </row>
    <row r="37" spans="1:13" ht="12.75">
      <c r="A37" s="77"/>
      <c r="B37" s="77"/>
      <c r="C37" s="77"/>
      <c r="D37" s="77"/>
      <c r="E37" s="77"/>
      <c r="F37" s="77"/>
      <c r="G37" s="77"/>
      <c r="H37" s="77"/>
      <c r="I37" s="77"/>
      <c r="J37" s="77"/>
      <c r="K37" s="77"/>
      <c r="L37" s="77"/>
      <c r="M37" s="77"/>
    </row>
    <row r="38" spans="1:13" ht="12.75">
      <c r="A38" s="74"/>
      <c r="B38" s="74"/>
      <c r="C38" s="74"/>
      <c r="D38" s="74"/>
      <c r="E38" s="74"/>
      <c r="F38" s="75"/>
      <c r="G38" s="75"/>
      <c r="H38" s="75"/>
      <c r="I38" s="75"/>
      <c r="J38" s="75"/>
      <c r="K38" s="75"/>
      <c r="L38" s="75"/>
      <c r="M38" s="75"/>
    </row>
    <row r="39" spans="1:13" ht="12.75">
      <c r="A39" s="74"/>
      <c r="B39" s="74"/>
      <c r="C39" s="74"/>
      <c r="D39" s="74"/>
      <c r="E39" s="74"/>
      <c r="F39" s="75"/>
      <c r="G39" s="75"/>
      <c r="H39" s="75"/>
      <c r="I39" s="75"/>
      <c r="J39" s="75"/>
      <c r="K39" s="75"/>
      <c r="L39" s="75"/>
      <c r="M39" s="75"/>
    </row>
    <row r="40" spans="1:13" ht="15.75">
      <c r="A40" s="78" t="s">
        <v>65</v>
      </c>
      <c r="B40" s="74"/>
      <c r="C40" s="74"/>
      <c r="D40" s="74"/>
      <c r="E40" s="74"/>
      <c r="F40" s="75"/>
      <c r="G40" s="75"/>
      <c r="H40" s="75"/>
      <c r="I40" s="75"/>
      <c r="J40" s="75"/>
      <c r="K40" s="75"/>
      <c r="L40" s="75"/>
      <c r="M40" s="75"/>
    </row>
    <row r="41" spans="1:13" ht="12.75">
      <c r="A41" s="74"/>
      <c r="B41" s="74"/>
      <c r="C41" s="74"/>
      <c r="D41" s="74"/>
      <c r="E41" s="74"/>
      <c r="F41" s="75"/>
      <c r="G41" s="75"/>
      <c r="H41" s="75"/>
      <c r="I41" s="75"/>
      <c r="J41" s="75"/>
      <c r="K41" s="75"/>
      <c r="L41" s="75"/>
      <c r="M41" s="75"/>
    </row>
    <row r="42" spans="1:13" ht="12.75">
      <c r="A42" s="74"/>
      <c r="B42" s="74"/>
      <c r="C42" s="74"/>
      <c r="D42" s="74"/>
      <c r="E42" s="74"/>
      <c r="F42" s="75"/>
      <c r="G42" s="75"/>
      <c r="H42" s="75"/>
      <c r="I42" s="75"/>
      <c r="J42" s="75"/>
      <c r="K42" s="75"/>
      <c r="L42" s="75"/>
      <c r="M42" s="75"/>
    </row>
    <row r="43" spans="1:13" ht="12.75">
      <c r="A43" s="74"/>
      <c r="B43" s="74"/>
      <c r="C43" s="74"/>
      <c r="D43" s="74"/>
      <c r="E43" s="74"/>
      <c r="F43" s="75"/>
      <c r="G43" s="75"/>
      <c r="H43" s="75"/>
      <c r="I43" s="75"/>
      <c r="J43" s="75"/>
      <c r="K43" s="75"/>
      <c r="L43" s="75"/>
      <c r="M43" s="75"/>
    </row>
    <row r="44" spans="1:13" ht="12.75">
      <c r="A44" s="74"/>
      <c r="B44" s="74"/>
      <c r="C44" s="74"/>
      <c r="D44" s="74"/>
      <c r="E44" s="74"/>
      <c r="F44" s="75"/>
      <c r="G44" s="75"/>
      <c r="H44" s="75"/>
      <c r="I44" s="75"/>
      <c r="J44" s="75"/>
      <c r="K44" s="75"/>
      <c r="L44" s="75"/>
      <c r="M44" s="75"/>
    </row>
    <row r="45" spans="1:13" ht="12.75">
      <c r="A45" s="74"/>
      <c r="B45" s="74"/>
      <c r="C45" s="74"/>
      <c r="D45" s="74"/>
      <c r="E45" s="74"/>
      <c r="F45" s="75"/>
      <c r="G45" s="75"/>
      <c r="H45" s="75"/>
      <c r="I45" s="75"/>
      <c r="J45" s="75"/>
      <c r="K45" s="75"/>
      <c r="L45" s="75"/>
      <c r="M45" s="75"/>
    </row>
    <row r="46" spans="1:13" ht="15.75">
      <c r="A46" s="78" t="s">
        <v>66</v>
      </c>
      <c r="B46" s="74"/>
      <c r="C46" s="74"/>
      <c r="D46" s="74"/>
      <c r="E46" s="74"/>
      <c r="F46" s="75"/>
      <c r="G46" s="75"/>
      <c r="H46" s="75"/>
      <c r="I46" s="75"/>
      <c r="J46" s="75"/>
      <c r="K46" s="75"/>
      <c r="L46" s="75"/>
      <c r="M46" s="75"/>
    </row>
    <row r="47" spans="1:13" ht="12.75">
      <c r="A47" s="74"/>
      <c r="B47" s="74"/>
      <c r="C47" s="74"/>
      <c r="D47" s="74"/>
      <c r="E47" s="74"/>
      <c r="F47" s="75"/>
      <c r="G47" s="75"/>
      <c r="H47" s="75"/>
      <c r="I47" s="75"/>
      <c r="J47" s="75"/>
      <c r="K47" s="75"/>
      <c r="L47" s="75"/>
      <c r="M47" s="75"/>
    </row>
    <row r="48" spans="1:13" ht="12.75">
      <c r="A48" s="74"/>
      <c r="B48" s="74"/>
      <c r="C48" s="74"/>
      <c r="D48" s="74"/>
      <c r="E48" s="74"/>
      <c r="F48" s="75"/>
      <c r="G48" s="75"/>
      <c r="H48" s="75"/>
      <c r="I48" s="75"/>
      <c r="J48" s="75"/>
      <c r="K48" s="75"/>
      <c r="L48" s="75"/>
      <c r="M48" s="75"/>
    </row>
    <row r="49" spans="1:13" ht="12.75">
      <c r="A49" s="74"/>
      <c r="B49" s="74"/>
      <c r="C49" s="74"/>
      <c r="D49" s="74"/>
      <c r="E49" s="74"/>
      <c r="F49" s="75"/>
      <c r="G49" s="75"/>
      <c r="H49" s="75"/>
      <c r="I49" s="75"/>
      <c r="J49" s="75"/>
      <c r="K49" s="75"/>
      <c r="L49" s="75"/>
      <c r="M49" s="75"/>
    </row>
  </sheetData>
  <mergeCells count="18">
    <mergeCell ref="A2:M2"/>
    <mergeCell ref="A31:M31"/>
    <mergeCell ref="J15:M15"/>
    <mergeCell ref="B16:I16"/>
    <mergeCell ref="B22:I22"/>
    <mergeCell ref="B13:I13"/>
    <mergeCell ref="B25:I25"/>
    <mergeCell ref="A29:M29"/>
    <mergeCell ref="B20:M20"/>
    <mergeCell ref="J24:M24"/>
    <mergeCell ref="B11:M11"/>
    <mergeCell ref="A5:M5"/>
    <mergeCell ref="A6:M6"/>
    <mergeCell ref="A8:A9"/>
    <mergeCell ref="B8:D9"/>
    <mergeCell ref="E8:E9"/>
    <mergeCell ref="F8:I8"/>
    <mergeCell ref="J8:M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7"/>
  <sheetViews>
    <sheetView workbookViewId="0" topLeftCell="A1">
      <selection activeCell="F74" sqref="F74"/>
    </sheetView>
  </sheetViews>
  <sheetFormatPr defaultColWidth="9.00390625" defaultRowHeight="12.75"/>
  <cols>
    <col min="1" max="1" width="3.125" style="10" customWidth="1"/>
    <col min="2" max="2" width="3.625" style="10" customWidth="1"/>
    <col min="3" max="5" width="9.125" style="10" customWidth="1"/>
    <col min="6" max="6" width="70.625" style="10" customWidth="1"/>
    <col min="7" max="7" width="16.625" style="10" customWidth="1"/>
    <col min="8" max="8" width="20.875" style="10" customWidth="1"/>
    <col min="9" max="9" width="11.25390625" style="10" customWidth="1"/>
    <col min="10" max="16384" width="9.125" style="10" customWidth="1"/>
  </cols>
  <sheetData>
    <row r="1" spans="1:8" ht="20.25">
      <c r="A1" s="146" t="s">
        <v>0</v>
      </c>
      <c r="B1" s="146"/>
      <c r="C1" s="146"/>
      <c r="D1" s="146"/>
      <c r="E1" s="146"/>
      <c r="F1" s="146"/>
      <c r="G1" s="146"/>
      <c r="H1" s="146"/>
    </row>
    <row r="2" ht="25.5" customHeight="1">
      <c r="A2" s="65"/>
    </row>
    <row r="3" ht="25.5" customHeight="1">
      <c r="A3" s="65"/>
    </row>
    <row r="4" ht="25.5" customHeight="1">
      <c r="A4" s="65"/>
    </row>
    <row r="5" ht="25.5" customHeight="1">
      <c r="A5" s="65"/>
    </row>
    <row r="6" ht="25.5" customHeight="1">
      <c r="A6" s="65"/>
    </row>
    <row r="7" ht="25.5" customHeight="1">
      <c r="A7" s="65"/>
    </row>
    <row r="8" spans="1:8" ht="12.75">
      <c r="A8" s="65"/>
      <c r="C8" s="66"/>
      <c r="D8" s="66"/>
      <c r="E8" s="66"/>
      <c r="F8" s="66"/>
      <c r="H8" s="67" t="s">
        <v>1</v>
      </c>
    </row>
    <row r="9" spans="1:8" ht="12.75" customHeight="1">
      <c r="A9" s="98" t="s">
        <v>2</v>
      </c>
      <c r="B9" s="98" t="s">
        <v>3</v>
      </c>
      <c r="C9" s="98"/>
      <c r="D9" s="98"/>
      <c r="E9" s="98"/>
      <c r="F9" s="98"/>
      <c r="G9" s="147" t="s">
        <v>4</v>
      </c>
      <c r="H9" s="149" t="s">
        <v>88</v>
      </c>
    </row>
    <row r="10" spans="1:8" ht="12.75">
      <c r="A10" s="98"/>
      <c r="B10" s="98"/>
      <c r="C10" s="98"/>
      <c r="D10" s="98"/>
      <c r="E10" s="98"/>
      <c r="F10" s="98"/>
      <c r="G10" s="148"/>
      <c r="H10" s="150"/>
    </row>
    <row r="11" spans="1:8" ht="42.75" customHeight="1">
      <c r="A11" s="1">
        <v>1</v>
      </c>
      <c r="B11" s="151" t="s">
        <v>5</v>
      </c>
      <c r="C11" s="152"/>
      <c r="D11" s="152"/>
      <c r="E11" s="152"/>
      <c r="F11" s="153"/>
      <c r="G11" s="79"/>
      <c r="H11" s="2">
        <f>H12-H13-H14-H15</f>
        <v>42.98193203883495</v>
      </c>
    </row>
    <row r="12" spans="1:9" ht="53.25" customHeight="1">
      <c r="A12" s="154" t="s">
        <v>6</v>
      </c>
      <c r="B12" s="154"/>
      <c r="C12" s="155" t="s">
        <v>90</v>
      </c>
      <c r="D12" s="156"/>
      <c r="E12" s="156"/>
      <c r="F12" s="157"/>
      <c r="G12" s="30"/>
      <c r="H12" s="3">
        <v>44.27139</v>
      </c>
      <c r="I12" s="68"/>
    </row>
    <row r="13" spans="1:10" ht="52.5" customHeight="1">
      <c r="A13" s="154" t="s">
        <v>7</v>
      </c>
      <c r="B13" s="154"/>
      <c r="C13" s="155" t="s">
        <v>36</v>
      </c>
      <c r="D13" s="156"/>
      <c r="E13" s="156"/>
      <c r="F13" s="157"/>
      <c r="G13" s="30"/>
      <c r="H13" s="3">
        <f>H12-(H12/103*100)</f>
        <v>1.2894579611650485</v>
      </c>
      <c r="I13" s="12"/>
      <c r="J13" s="73"/>
    </row>
    <row r="14" spans="1:10" ht="63.75" customHeight="1">
      <c r="A14" s="154" t="s">
        <v>9</v>
      </c>
      <c r="B14" s="154"/>
      <c r="C14" s="155" t="s">
        <v>91</v>
      </c>
      <c r="D14" s="156"/>
      <c r="E14" s="156"/>
      <c r="F14" s="157"/>
      <c r="G14" s="30"/>
      <c r="H14" s="3">
        <v>0</v>
      </c>
      <c r="I14" s="12"/>
      <c r="J14" s="73"/>
    </row>
    <row r="15" spans="1:10" ht="44.25" customHeight="1">
      <c r="A15" s="158" t="s">
        <v>8</v>
      </c>
      <c r="B15" s="159"/>
      <c r="C15" s="160" t="s">
        <v>10</v>
      </c>
      <c r="D15" s="161"/>
      <c r="E15" s="161"/>
      <c r="F15" s="162"/>
      <c r="G15" s="30"/>
      <c r="H15" s="3">
        <v>0</v>
      </c>
      <c r="I15" s="12"/>
      <c r="J15" s="73"/>
    </row>
    <row r="16" spans="1:8" ht="65.25" customHeight="1">
      <c r="A16" s="1">
        <v>2</v>
      </c>
      <c r="B16" s="163" t="s">
        <v>92</v>
      </c>
      <c r="C16" s="161"/>
      <c r="D16" s="161"/>
      <c r="E16" s="161"/>
      <c r="F16" s="162"/>
      <c r="G16" s="30"/>
      <c r="H16" s="2">
        <f>(H17+H18)</f>
        <v>49.688788</v>
      </c>
    </row>
    <row r="17" spans="1:8" ht="19.5" customHeight="1">
      <c r="A17" s="158" t="s">
        <v>11</v>
      </c>
      <c r="B17" s="159"/>
      <c r="C17" s="160" t="s">
        <v>12</v>
      </c>
      <c r="D17" s="161"/>
      <c r="E17" s="161"/>
      <c r="F17" s="162"/>
      <c r="G17" s="30"/>
      <c r="H17" s="3">
        <v>49.688788</v>
      </c>
    </row>
    <row r="18" spans="1:8" ht="19.5" customHeight="1">
      <c r="A18" s="158" t="s">
        <v>13</v>
      </c>
      <c r="B18" s="159"/>
      <c r="C18" s="164"/>
      <c r="D18" s="164"/>
      <c r="E18" s="164"/>
      <c r="F18" s="164"/>
      <c r="G18" s="30"/>
      <c r="H18" s="3">
        <v>0</v>
      </c>
    </row>
    <row r="19" spans="1:8" ht="50.25" customHeight="1">
      <c r="A19" s="1">
        <v>3</v>
      </c>
      <c r="B19" s="163" t="s">
        <v>93</v>
      </c>
      <c r="C19" s="165"/>
      <c r="D19" s="165"/>
      <c r="E19" s="165"/>
      <c r="F19" s="166"/>
      <c r="G19" s="69"/>
      <c r="H19" s="2">
        <f>MIN(H21,H20)</f>
        <v>0.009</v>
      </c>
    </row>
    <row r="20" spans="1:9" ht="52.5" customHeight="1">
      <c r="A20" s="158" t="s">
        <v>14</v>
      </c>
      <c r="B20" s="159"/>
      <c r="C20" s="160" t="s">
        <v>94</v>
      </c>
      <c r="D20" s="161"/>
      <c r="E20" s="161"/>
      <c r="F20" s="162"/>
      <c r="G20" s="30"/>
      <c r="H20" s="3">
        <v>0.009</v>
      </c>
      <c r="I20" s="80"/>
    </row>
    <row r="21" spans="1:8" ht="32.25" customHeight="1">
      <c r="A21" s="158" t="s">
        <v>15</v>
      </c>
      <c r="B21" s="159"/>
      <c r="C21" s="160" t="s">
        <v>16</v>
      </c>
      <c r="D21" s="161"/>
      <c r="E21" s="161"/>
      <c r="F21" s="162"/>
      <c r="G21" s="30"/>
      <c r="H21" s="3">
        <v>0.009</v>
      </c>
    </row>
    <row r="22" spans="1:8" ht="29.25" customHeight="1">
      <c r="A22" s="1">
        <v>4</v>
      </c>
      <c r="B22" s="163" t="s">
        <v>95</v>
      </c>
      <c r="C22" s="165"/>
      <c r="D22" s="165"/>
      <c r="E22" s="165"/>
      <c r="F22" s="166"/>
      <c r="G22" s="30"/>
      <c r="H22" s="2">
        <v>0</v>
      </c>
    </row>
    <row r="23" spans="1:8" ht="31.5" customHeight="1">
      <c r="A23" s="1">
        <v>5</v>
      </c>
      <c r="B23" s="163" t="s">
        <v>17</v>
      </c>
      <c r="C23" s="165"/>
      <c r="D23" s="165"/>
      <c r="E23" s="165"/>
      <c r="F23" s="166"/>
      <c r="G23" s="30"/>
      <c r="H23" s="2">
        <f>H24+H25+H26+H27+H28</f>
        <v>24.48439</v>
      </c>
    </row>
    <row r="24" spans="1:8" ht="39" customHeight="1">
      <c r="A24" s="158" t="s">
        <v>18</v>
      </c>
      <c r="B24" s="159"/>
      <c r="C24" s="160" t="s">
        <v>32</v>
      </c>
      <c r="D24" s="161"/>
      <c r="E24" s="161"/>
      <c r="F24" s="162"/>
      <c r="G24" s="30"/>
      <c r="H24" s="3">
        <v>0</v>
      </c>
    </row>
    <row r="25" spans="1:8" ht="37.5" customHeight="1">
      <c r="A25" s="158" t="s">
        <v>19</v>
      </c>
      <c r="B25" s="159"/>
      <c r="C25" s="160" t="s">
        <v>33</v>
      </c>
      <c r="D25" s="161"/>
      <c r="E25" s="161"/>
      <c r="F25" s="162"/>
      <c r="G25" s="30"/>
      <c r="H25" s="3">
        <v>0</v>
      </c>
    </row>
    <row r="26" spans="1:8" ht="36.75" customHeight="1">
      <c r="A26" s="158" t="s">
        <v>20</v>
      </c>
      <c r="B26" s="159"/>
      <c r="C26" s="160" t="s">
        <v>34</v>
      </c>
      <c r="D26" s="161"/>
      <c r="E26" s="161"/>
      <c r="F26" s="162"/>
      <c r="G26" s="30"/>
      <c r="H26" s="3">
        <v>0</v>
      </c>
    </row>
    <row r="27" spans="1:8" ht="34.5" customHeight="1">
      <c r="A27" s="158" t="s">
        <v>21</v>
      </c>
      <c r="B27" s="159"/>
      <c r="C27" s="160" t="s">
        <v>96</v>
      </c>
      <c r="D27" s="161"/>
      <c r="E27" s="161"/>
      <c r="F27" s="162"/>
      <c r="G27" s="30"/>
      <c r="H27" s="3">
        <v>12.531916</v>
      </c>
    </row>
    <row r="28" spans="1:8" ht="34.5" customHeight="1">
      <c r="A28" s="158" t="s">
        <v>21</v>
      </c>
      <c r="B28" s="159"/>
      <c r="C28" s="160" t="s">
        <v>22</v>
      </c>
      <c r="D28" s="161"/>
      <c r="E28" s="161"/>
      <c r="F28" s="162"/>
      <c r="G28" s="30"/>
      <c r="H28" s="3">
        <f>H29+H30</f>
        <v>11.952474</v>
      </c>
    </row>
    <row r="29" spans="1:8" ht="39.75" customHeight="1">
      <c r="A29" s="167" t="s">
        <v>23</v>
      </c>
      <c r="B29" s="168"/>
      <c r="C29" s="169"/>
      <c r="D29" s="160" t="s">
        <v>24</v>
      </c>
      <c r="E29" s="161"/>
      <c r="F29" s="162"/>
      <c r="G29" s="30"/>
      <c r="H29" s="4">
        <v>9.8876</v>
      </c>
    </row>
    <row r="30" spans="1:8" ht="46.5" customHeight="1">
      <c r="A30" s="170"/>
      <c r="B30" s="171"/>
      <c r="C30" s="172"/>
      <c r="D30" s="160" t="s">
        <v>25</v>
      </c>
      <c r="E30" s="161"/>
      <c r="F30" s="162"/>
      <c r="G30" s="30"/>
      <c r="H30" s="4">
        <v>2.064874</v>
      </c>
    </row>
    <row r="31" spans="1:8" ht="46.5" customHeight="1">
      <c r="A31" s="81">
        <v>6</v>
      </c>
      <c r="B31" s="173" t="s">
        <v>97</v>
      </c>
      <c r="C31" s="173"/>
      <c r="D31" s="173"/>
      <c r="E31" s="173"/>
      <c r="F31" s="174"/>
      <c r="G31" s="30"/>
      <c r="H31" s="2">
        <v>0</v>
      </c>
    </row>
    <row r="32" spans="1:8" ht="108" customHeight="1">
      <c r="A32" s="1">
        <v>7</v>
      </c>
      <c r="B32" s="151" t="s">
        <v>98</v>
      </c>
      <c r="C32" s="152"/>
      <c r="D32" s="152"/>
      <c r="E32" s="152"/>
      <c r="F32" s="153"/>
      <c r="G32" s="30"/>
      <c r="H32" s="2">
        <v>0</v>
      </c>
    </row>
    <row r="33" spans="1:8" ht="48.75" customHeight="1">
      <c r="A33" s="1">
        <v>8</v>
      </c>
      <c r="B33" s="163" t="s">
        <v>35</v>
      </c>
      <c r="C33" s="165"/>
      <c r="D33" s="165"/>
      <c r="E33" s="165"/>
      <c r="F33" s="166"/>
      <c r="G33" s="30"/>
      <c r="H33" s="2">
        <v>10.044499</v>
      </c>
    </row>
    <row r="34" spans="1:8" ht="56.25" customHeight="1">
      <c r="A34" s="1">
        <v>9</v>
      </c>
      <c r="B34" s="163" t="s">
        <v>99</v>
      </c>
      <c r="C34" s="165"/>
      <c r="D34" s="165"/>
      <c r="E34" s="165"/>
      <c r="F34" s="166"/>
      <c r="G34" s="30"/>
      <c r="H34" s="2">
        <v>36.74374</v>
      </c>
    </row>
    <row r="35" spans="1:8" ht="42.75" customHeight="1">
      <c r="A35" s="70">
        <v>10</v>
      </c>
      <c r="B35" s="163" t="s">
        <v>100</v>
      </c>
      <c r="C35" s="161"/>
      <c r="D35" s="161"/>
      <c r="E35" s="161"/>
      <c r="F35" s="162"/>
      <c r="G35" s="30"/>
      <c r="H35" s="2">
        <v>30.591487</v>
      </c>
    </row>
    <row r="36" spans="1:8" ht="55.5" customHeight="1">
      <c r="A36" s="70">
        <v>11</v>
      </c>
      <c r="B36" s="163" t="s">
        <v>101</v>
      </c>
      <c r="C36" s="161"/>
      <c r="D36" s="161"/>
      <c r="E36" s="161"/>
      <c r="F36" s="162"/>
      <c r="G36" s="30"/>
      <c r="H36" s="2">
        <v>14.306402</v>
      </c>
    </row>
    <row r="37" spans="1:8" ht="40.5" customHeight="1">
      <c r="A37" s="70">
        <v>12</v>
      </c>
      <c r="B37" s="175" t="s">
        <v>26</v>
      </c>
      <c r="C37" s="175"/>
      <c r="D37" s="175"/>
      <c r="E37" s="175"/>
      <c r="F37" s="175"/>
      <c r="G37" s="30"/>
      <c r="H37" s="2">
        <v>0.75</v>
      </c>
    </row>
    <row r="38" spans="1:9" ht="59.25" customHeight="1">
      <c r="A38" s="176" t="s">
        <v>27</v>
      </c>
      <c r="B38" s="176"/>
      <c r="C38" s="176"/>
      <c r="D38" s="176"/>
      <c r="E38" s="176"/>
      <c r="F38" s="176"/>
      <c r="G38" s="71"/>
      <c r="H38" s="5">
        <f>MIN(1,ROUNDUP((H11+H16+H19+H22-H23)/((H32-H25)+(H33-H31)+(H35-H27)+(H34-H28)+H36),3))</f>
        <v>1</v>
      </c>
      <c r="I38" s="12"/>
    </row>
    <row r="39" spans="8:9" ht="12.75">
      <c r="H39" s="12"/>
      <c r="I39" s="12"/>
    </row>
    <row r="40" ht="12.75">
      <c r="H40" s="12"/>
    </row>
    <row r="41" ht="12.75">
      <c r="H41" s="12"/>
    </row>
    <row r="42" ht="12.75">
      <c r="H42" s="12"/>
    </row>
    <row r="43" ht="12.75">
      <c r="H43" s="12"/>
    </row>
    <row r="45" spans="1:7" ht="23.25">
      <c r="A45" s="6" t="s">
        <v>28</v>
      </c>
      <c r="B45" s="7"/>
      <c r="C45" s="7"/>
      <c r="D45" s="7"/>
      <c r="E45" s="7"/>
      <c r="G45" s="8" t="s">
        <v>29</v>
      </c>
    </row>
    <row r="46" spans="1:7" ht="23.25">
      <c r="A46" s="9"/>
      <c r="B46" s="7"/>
      <c r="C46" s="7"/>
      <c r="D46" s="7"/>
      <c r="E46" s="7"/>
      <c r="G46" s="7"/>
    </row>
    <row r="47" spans="1:7" ht="23.25">
      <c r="A47" s="9"/>
      <c r="B47" s="7"/>
      <c r="C47" s="7"/>
      <c r="D47" s="7"/>
      <c r="E47" s="7"/>
      <c r="G47" s="7"/>
    </row>
    <row r="48" spans="1:7" ht="23.25">
      <c r="A48" s="9"/>
      <c r="B48" s="7"/>
      <c r="C48" s="7"/>
      <c r="D48" s="7"/>
      <c r="E48" s="7"/>
      <c r="F48" s="7"/>
      <c r="G48" s="7"/>
    </row>
    <row r="49" spans="1:7" ht="23.25">
      <c r="A49" s="6" t="s">
        <v>30</v>
      </c>
      <c r="B49" s="7"/>
      <c r="C49" s="7"/>
      <c r="D49" s="7"/>
      <c r="E49" s="7"/>
      <c r="F49" s="7"/>
      <c r="G49" s="8" t="s">
        <v>31</v>
      </c>
    </row>
    <row r="50" spans="1:7" ht="23.25">
      <c r="A50" s="9"/>
      <c r="B50" s="7"/>
      <c r="C50" s="7"/>
      <c r="D50" s="7"/>
      <c r="E50" s="7"/>
      <c r="F50" s="7"/>
      <c r="G50" s="7"/>
    </row>
    <row r="51" ht="12.75">
      <c r="A51" s="65"/>
    </row>
    <row r="52" ht="12.75">
      <c r="A52" s="65"/>
    </row>
    <row r="53" ht="12.75">
      <c r="A53" s="65"/>
    </row>
    <row r="54" ht="12.75">
      <c r="A54" s="65"/>
    </row>
    <row r="55" ht="12.75">
      <c r="A55" s="65"/>
    </row>
    <row r="56" ht="12.75">
      <c r="A56" s="65"/>
    </row>
    <row r="57" ht="12.75">
      <c r="A57" s="65"/>
    </row>
    <row r="58" ht="12.75">
      <c r="A58" s="65"/>
    </row>
    <row r="59" ht="12.75">
      <c r="A59" s="65"/>
    </row>
    <row r="60" ht="12.75">
      <c r="A60" s="65"/>
    </row>
    <row r="61" ht="12.75">
      <c r="A61" s="72"/>
    </row>
    <row r="62" ht="12.75">
      <c r="A62" s="72"/>
    </row>
    <row r="63" ht="12.75">
      <c r="A63" s="72"/>
    </row>
    <row r="64" ht="12.75">
      <c r="A64" s="72"/>
    </row>
    <row r="65" ht="12.75">
      <c r="A65" s="72"/>
    </row>
    <row r="66" ht="12.75">
      <c r="A66" s="72"/>
    </row>
    <row r="67" ht="12.75">
      <c r="A67" s="72"/>
    </row>
    <row r="68" ht="12.75">
      <c r="A68" s="72"/>
    </row>
    <row r="69" ht="12.75">
      <c r="A69" s="72"/>
    </row>
    <row r="70" ht="12.75">
      <c r="A70" s="72"/>
    </row>
    <row r="71" ht="12.75">
      <c r="A71" s="72"/>
    </row>
    <row r="72" ht="12.75">
      <c r="A72" s="72"/>
    </row>
    <row r="73" ht="12.75">
      <c r="A73" s="72"/>
    </row>
    <row r="74" ht="12.75">
      <c r="A74" s="72"/>
    </row>
    <row r="75" ht="12.75">
      <c r="A75" s="72"/>
    </row>
    <row r="76" ht="12.75">
      <c r="A76" s="72"/>
    </row>
    <row r="77" ht="12.75">
      <c r="A77" s="72"/>
    </row>
    <row r="78" ht="12.75">
      <c r="A78" s="72"/>
    </row>
    <row r="79" ht="12.75">
      <c r="A79" s="72"/>
    </row>
    <row r="80" ht="12.75">
      <c r="A80" s="72"/>
    </row>
    <row r="81" ht="12.75">
      <c r="A81" s="72"/>
    </row>
    <row r="82" ht="12.75">
      <c r="A82" s="72"/>
    </row>
    <row r="83" ht="12.75">
      <c r="A83" s="72"/>
    </row>
    <row r="84" ht="12.75">
      <c r="A84" s="72"/>
    </row>
    <row r="85" ht="12.75">
      <c r="A85" s="72"/>
    </row>
    <row r="86" ht="12.75">
      <c r="A86" s="72"/>
    </row>
    <row r="87" ht="12.75">
      <c r="A87" s="65"/>
    </row>
  </sheetData>
  <mergeCells count="47">
    <mergeCell ref="B36:F36"/>
    <mergeCell ref="B37:F37"/>
    <mergeCell ref="A38:F38"/>
    <mergeCell ref="B32:F32"/>
    <mergeCell ref="B33:F33"/>
    <mergeCell ref="B34:F34"/>
    <mergeCell ref="B35:F35"/>
    <mergeCell ref="A29:C30"/>
    <mergeCell ref="D29:F29"/>
    <mergeCell ref="D30:F30"/>
    <mergeCell ref="B31:F31"/>
    <mergeCell ref="A27:B27"/>
    <mergeCell ref="C27:F27"/>
    <mergeCell ref="A28:B28"/>
    <mergeCell ref="C28:F28"/>
    <mergeCell ref="A25:B25"/>
    <mergeCell ref="C25:F25"/>
    <mergeCell ref="A26:B26"/>
    <mergeCell ref="C26:F26"/>
    <mergeCell ref="B22:F22"/>
    <mergeCell ref="B23:F23"/>
    <mergeCell ref="A24:B24"/>
    <mergeCell ref="C24:F24"/>
    <mergeCell ref="B19:F19"/>
    <mergeCell ref="A20:B20"/>
    <mergeCell ref="C20:F20"/>
    <mergeCell ref="A21:B21"/>
    <mergeCell ref="C21:F21"/>
    <mergeCell ref="B16:F16"/>
    <mergeCell ref="A17:B17"/>
    <mergeCell ref="C17:F17"/>
    <mergeCell ref="A18:B18"/>
    <mergeCell ref="C18:F18"/>
    <mergeCell ref="A14:B14"/>
    <mergeCell ref="C14:F14"/>
    <mergeCell ref="A15:B15"/>
    <mergeCell ref="C15:F15"/>
    <mergeCell ref="B11:F11"/>
    <mergeCell ref="A12:B12"/>
    <mergeCell ref="C12:F12"/>
    <mergeCell ref="A13:B13"/>
    <mergeCell ref="C13:F13"/>
    <mergeCell ref="A1:H1"/>
    <mergeCell ref="A9:A10"/>
    <mergeCell ref="B9:F10"/>
    <mergeCell ref="G9:G10"/>
    <mergeCell ref="H9:H10"/>
  </mergeCells>
  <printOptions/>
  <pageMargins left="0.75" right="0.75" top="1" bottom="1" header="0.5" footer="0.5"/>
  <pageSetup orientation="portrait" paperSize="9"/>
  <drawing r:id="rId82"/>
  <legacyDrawing r:id="rId81"/>
  <oleObjects>
    <oleObject progId="Equation.3" shapeId="1649411" r:id="rId1"/>
    <oleObject progId="Equation.3" shapeId="1649412" r:id="rId2"/>
    <oleObject progId="Equation.3" shapeId="1649413" r:id="rId3"/>
    <oleObject progId="Equation.3" shapeId="1649414" r:id="rId4"/>
    <oleObject progId="Equation.3" shapeId="1649415" r:id="rId5"/>
    <oleObject progId="Equation.3" shapeId="1649416" r:id="rId6"/>
    <oleObject progId="Equation.3" shapeId="1649417" r:id="rId7"/>
    <oleObject progId="Equation.3" shapeId="1649418" r:id="rId8"/>
    <oleObject progId="Equation.3" shapeId="1649419" r:id="rId9"/>
    <oleObject progId="Equation.3" shapeId="1649420" r:id="rId10"/>
    <oleObject progId="Equation.3" shapeId="1649421" r:id="rId11"/>
    <oleObject progId="Equation.3" shapeId="1649422" r:id="rId12"/>
    <oleObject progId="Equation.3" shapeId="1649423" r:id="rId13"/>
    <oleObject progId="Equation.3" shapeId="1649424" r:id="rId14"/>
    <oleObject progId="Equation.3" shapeId="1649425" r:id="rId15"/>
    <oleObject progId="Equation.3" shapeId="1649426" r:id="rId16"/>
    <oleObject progId="Equation.3" shapeId="1649427" r:id="rId17"/>
    <oleObject progId="Equation.3" shapeId="1649428" r:id="rId18"/>
    <oleObject progId="Equation.3" shapeId="1649429" r:id="rId19"/>
    <oleObject progId="Equation.3" shapeId="1649430" r:id="rId20"/>
    <oleObject progId="Equation.3" shapeId="1649431" r:id="rId21"/>
    <oleObject progId="Equation.3" shapeId="1649432" r:id="rId22"/>
    <oleObject progId="Equation.3" shapeId="1649433" r:id="rId23"/>
    <oleObject progId="Equation.3" shapeId="1649434" r:id="rId24"/>
    <oleObject progId="Equation.3" shapeId="1649435" r:id="rId25"/>
    <oleObject progId="Equation.3" shapeId="1649436" r:id="rId26"/>
    <oleObject progId="Equation.3" shapeId="1649437" r:id="rId27"/>
    <oleObject progId="Equation.3" shapeId="1649438" r:id="rId28"/>
    <oleObject progId="Equation.3" shapeId="1649439" r:id="rId29"/>
    <oleObject progId="Equation.3" shapeId="1649440" r:id="rId30"/>
    <oleObject progId="Equation.3" shapeId="1649441" r:id="rId31"/>
    <oleObject progId="Equation.3" shapeId="1649442" r:id="rId32"/>
    <oleObject progId="Equation.3" shapeId="1649443" r:id="rId33"/>
    <oleObject progId="Equation.3" shapeId="1649444" r:id="rId34"/>
    <oleObject progId="Equation.3" shapeId="1649445" r:id="rId35"/>
    <oleObject progId="Equation.3" shapeId="1649446" r:id="rId36"/>
    <oleObject progId="Equation.3" shapeId="1649447" r:id="rId37"/>
    <oleObject progId="Equation.3" shapeId="1649448" r:id="rId38"/>
    <oleObject progId="Equation.3" shapeId="1649449" r:id="rId39"/>
    <oleObject progId="Equation.3" shapeId="1649450" r:id="rId40"/>
    <oleObject progId="Equation.3" shapeId="270259" r:id="rId41"/>
    <oleObject progId="Equation.3" shapeId="270260" r:id="rId42"/>
    <oleObject progId="Equation.3" shapeId="270261" r:id="rId43"/>
    <oleObject progId="Equation.3" shapeId="270262" r:id="rId44"/>
    <oleObject progId="Equation.3" shapeId="270263" r:id="rId45"/>
    <oleObject progId="Equation.3" shapeId="270264" r:id="rId46"/>
    <oleObject progId="Equation.3" shapeId="270265" r:id="rId47"/>
    <oleObject progId="Equation.3" shapeId="270266" r:id="rId48"/>
    <oleObject progId="Equation.3" shapeId="270267" r:id="rId49"/>
    <oleObject progId="Equation.3" shapeId="270268" r:id="rId50"/>
    <oleObject progId="Equation.3" shapeId="270269" r:id="rId51"/>
    <oleObject progId="Equation.3" shapeId="270270" r:id="rId52"/>
    <oleObject progId="Equation.3" shapeId="270271" r:id="rId53"/>
    <oleObject progId="Equation.3" shapeId="270272" r:id="rId54"/>
    <oleObject progId="Equation.3" shapeId="270273" r:id="rId55"/>
    <oleObject progId="Equation.3" shapeId="270274" r:id="rId56"/>
    <oleObject progId="Equation.3" shapeId="270275" r:id="rId57"/>
    <oleObject progId="Equation.3" shapeId="270276" r:id="rId58"/>
    <oleObject progId="Equation.3" shapeId="270277" r:id="rId59"/>
    <oleObject progId="Equation.3" shapeId="270278" r:id="rId60"/>
    <oleObject progId="Equation.3" shapeId="270279" r:id="rId61"/>
    <oleObject progId="Equation.3" shapeId="270280" r:id="rId62"/>
    <oleObject progId="Equation.3" shapeId="270281" r:id="rId63"/>
    <oleObject progId="Equation.3" shapeId="270282" r:id="rId64"/>
    <oleObject progId="Equation.3" shapeId="270283" r:id="rId65"/>
    <oleObject progId="Equation.3" shapeId="270284" r:id="rId66"/>
    <oleObject progId="Equation.3" shapeId="270285" r:id="rId67"/>
    <oleObject progId="Equation.3" shapeId="270286" r:id="rId68"/>
    <oleObject progId="Equation.3" shapeId="270287" r:id="rId69"/>
    <oleObject progId="Equation.3" shapeId="270288" r:id="rId70"/>
    <oleObject progId="Equation.3" shapeId="270289" r:id="rId71"/>
    <oleObject progId="Equation.3" shapeId="270290" r:id="rId72"/>
    <oleObject progId="Equation.3" shapeId="270291" r:id="rId73"/>
    <oleObject progId="Equation.3" shapeId="270292" r:id="rId74"/>
    <oleObject progId="Equation.3" shapeId="270293" r:id="rId75"/>
    <oleObject progId="Equation.3" shapeId="270294" r:id="rId76"/>
    <oleObject progId="Equation.3" shapeId="270295" r:id="rId77"/>
    <oleObject progId="Equation.3" shapeId="270296" r:id="rId78"/>
    <oleObject progId="Equation.3" shapeId="270297" r:id="rId79"/>
    <oleObject progId="Equation.3" shapeId="270298" r:id="rId80"/>
  </oleObjects>
</worksheet>
</file>

<file path=xl/worksheets/sheet5.xml><?xml version="1.0" encoding="utf-8"?>
<worksheet xmlns="http://schemas.openxmlformats.org/spreadsheetml/2006/main" xmlns:r="http://schemas.openxmlformats.org/officeDocument/2006/relationships">
  <dimension ref="A2:E35"/>
  <sheetViews>
    <sheetView tabSelected="1" workbookViewId="0" topLeftCell="A1">
      <selection activeCell="E20" sqref="E20"/>
    </sheetView>
  </sheetViews>
  <sheetFormatPr defaultColWidth="9.00390625" defaultRowHeight="12.75"/>
  <cols>
    <col min="1" max="1" width="5.875" style="10" customWidth="1"/>
    <col min="2" max="2" width="50.375" style="10" customWidth="1"/>
    <col min="3" max="3" width="22.25390625" style="10" customWidth="1"/>
    <col min="4" max="4" width="10.375" style="10" customWidth="1"/>
    <col min="5" max="16384" width="9.125" style="10" customWidth="1"/>
  </cols>
  <sheetData>
    <row r="2" spans="1:5" ht="18">
      <c r="A2" s="177" t="s">
        <v>104</v>
      </c>
      <c r="B2" s="177"/>
      <c r="C2" s="177"/>
      <c r="D2" s="177"/>
      <c r="E2" s="177"/>
    </row>
    <row r="3" spans="1:5" ht="18">
      <c r="A3" s="177"/>
      <c r="B3" s="177"/>
      <c r="C3" s="177"/>
      <c r="D3" s="177"/>
      <c r="E3" s="177"/>
    </row>
    <row r="4" ht="13.5" thickBot="1"/>
    <row r="5" spans="2:4" ht="15">
      <c r="B5" s="82" t="s">
        <v>38</v>
      </c>
      <c r="C5" s="83"/>
      <c r="D5" s="84" t="s">
        <v>105</v>
      </c>
    </row>
    <row r="6" spans="2:4" ht="38.25">
      <c r="B6" s="85" t="s">
        <v>106</v>
      </c>
      <c r="C6" s="30"/>
      <c r="D6" s="86">
        <v>184.99</v>
      </c>
    </row>
    <row r="7" spans="2:4" ht="38.25">
      <c r="B7" s="85" t="s">
        <v>107</v>
      </c>
      <c r="C7" s="30"/>
      <c r="D7" s="87">
        <v>0.75</v>
      </c>
    </row>
    <row r="8" spans="2:4" ht="28.5" customHeight="1" thickBot="1">
      <c r="B8" s="88" t="s">
        <v>108</v>
      </c>
      <c r="C8" s="89"/>
      <c r="D8" s="90">
        <v>206.153</v>
      </c>
    </row>
    <row r="9" spans="2:4" ht="33.75" customHeight="1" thickBot="1">
      <c r="B9" s="91" t="s">
        <v>109</v>
      </c>
      <c r="C9" s="91"/>
      <c r="D9" s="92">
        <f>(D6*D7)/D8</f>
        <v>0.6730074265230194</v>
      </c>
    </row>
    <row r="10" spans="2:4" ht="12.75">
      <c r="B10" s="93"/>
      <c r="C10" s="93"/>
      <c r="D10" s="94"/>
    </row>
    <row r="17" spans="2:4" ht="12.75">
      <c r="B17" s="74"/>
      <c r="C17" s="74"/>
      <c r="D17" s="74"/>
    </row>
    <row r="18" spans="2:4" ht="12.75">
      <c r="B18" s="74"/>
      <c r="C18" s="74"/>
      <c r="D18" s="74"/>
    </row>
    <row r="19" spans="2:4" ht="12.75">
      <c r="B19" s="74"/>
      <c r="C19" s="74"/>
      <c r="D19" s="74"/>
    </row>
    <row r="20" spans="2:4" ht="12.75">
      <c r="B20" s="74"/>
      <c r="C20" s="74"/>
      <c r="D20" s="74"/>
    </row>
    <row r="21" spans="2:4" ht="12.75">
      <c r="B21" s="74"/>
      <c r="C21" s="74"/>
      <c r="D21" s="74"/>
    </row>
    <row r="22" spans="2:4" ht="12.75">
      <c r="B22" s="74"/>
      <c r="C22" s="74"/>
      <c r="D22" s="74"/>
    </row>
    <row r="23" spans="2:4" ht="12.75">
      <c r="B23" s="74"/>
      <c r="C23" s="74"/>
      <c r="D23" s="74"/>
    </row>
    <row r="24" spans="2:4" ht="12.75">
      <c r="B24" s="74"/>
      <c r="C24" s="74"/>
      <c r="D24" s="74"/>
    </row>
    <row r="25" spans="2:4" ht="12.75">
      <c r="B25" s="74"/>
      <c r="C25" s="74"/>
      <c r="D25" s="74"/>
    </row>
    <row r="26" spans="2:4" ht="12.75">
      <c r="B26" s="74"/>
      <c r="C26" s="74"/>
      <c r="D26" s="74"/>
    </row>
    <row r="27" spans="2:4" ht="12.75">
      <c r="B27" s="74"/>
      <c r="C27" s="74"/>
      <c r="D27" s="74"/>
    </row>
    <row r="28" spans="2:4" ht="12.75">
      <c r="B28" s="74"/>
      <c r="C28" s="74"/>
      <c r="D28" s="74"/>
    </row>
    <row r="29" spans="2:4" ht="12.75">
      <c r="B29" s="74"/>
      <c r="C29" s="74"/>
      <c r="D29" s="74"/>
    </row>
    <row r="30" spans="2:4" ht="12.75">
      <c r="B30" s="74"/>
      <c r="C30" s="74"/>
      <c r="D30" s="74"/>
    </row>
    <row r="31" spans="2:4" ht="12.75">
      <c r="B31" s="74"/>
      <c r="C31" s="74"/>
      <c r="D31" s="74"/>
    </row>
    <row r="32" spans="2:4" ht="12.75">
      <c r="B32" s="74"/>
      <c r="C32" s="74"/>
      <c r="D32" s="74"/>
    </row>
    <row r="33" spans="2:4" ht="12.75">
      <c r="B33" s="74"/>
      <c r="C33" s="74"/>
      <c r="D33" s="74"/>
    </row>
    <row r="34" spans="2:4" ht="12.75">
      <c r="B34" s="74"/>
      <c r="C34" s="74"/>
      <c r="D34" s="74"/>
    </row>
    <row r="35" spans="2:4" ht="12.75">
      <c r="B35" s="74"/>
      <c r="C35" s="74"/>
      <c r="D35" s="74"/>
    </row>
  </sheetData>
  <mergeCells count="2">
    <mergeCell ref="A2:E2"/>
    <mergeCell ref="A3:E3"/>
  </mergeCells>
  <printOptions/>
  <pageMargins left="0.75" right="0.75" top="1" bottom="1" header="0.5" footer="0.5"/>
  <pageSetup orientation="portrait" paperSize="9"/>
  <legacyDrawing r:id="rId5"/>
  <oleObjects>
    <oleObject progId="Equation.3" shapeId="1478182" r:id="rId1"/>
    <oleObject progId="Equation.3" shapeId="1478183" r:id="rId2"/>
    <oleObject progId="Equation.3" shapeId="1478184" r:id="rId3"/>
    <oleObject progId="Equation.3" shapeId="147818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2008-10-06T11:17:46Z</cp:lastPrinted>
  <dcterms:created xsi:type="dcterms:W3CDTF">2008-02-07T07:30:27Z</dcterms:created>
  <dcterms:modified xsi:type="dcterms:W3CDTF">2008-10-09T10:49:09Z</dcterms:modified>
  <cp:category/>
  <cp:version/>
  <cp:contentType/>
  <cp:contentStatus/>
</cp:coreProperties>
</file>